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3.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drawings/drawing4.xml" ContentType="application/vnd.openxmlformats-officedocument.drawing+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drawings/drawing5.xml" ContentType="application/vnd.openxmlformats-officedocument.drawing+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drawings/drawing6.xml" ContentType="application/vnd.openxmlformats-officedocument.drawing+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omments1.xml" ContentType="application/vnd.openxmlformats-officedocument.spreadsheetml.comments+xml"/>
  <Override PartName="/xl/drawings/drawing7.xml" ContentType="application/vnd.openxmlformats-officedocument.drawing+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0490" windowHeight="7755" firstSheet="1" activeTab="5"/>
  </bookViews>
  <sheets>
    <sheet name="Page de Garde" sheetId="1" r:id="rId1"/>
    <sheet name="A1" sheetId="2" r:id="rId2"/>
    <sheet name="A2" sheetId="3" r:id="rId3"/>
    <sheet name="A3" sheetId="4" r:id="rId4"/>
    <sheet name="Infra" sheetId="11" r:id="rId5"/>
    <sheet name="Critères cruciaux" sheetId="14" r:id="rId6"/>
    <sheet name="Résultats" sheetId="7" r:id="rId7"/>
    <sheet name="Décision &amp; recommandations" sheetId="8" r:id="rId8"/>
    <sheet name="RF" sheetId="10" state="hidden" r:id="rId9"/>
    <sheet name="Imprimer PDF" sheetId="13" r:id="rId10"/>
  </sheets>
  <definedNames>
    <definedName name="_xlnm.Print_Area" localSheetId="9">'Imprimer PDF'!$A$1:$G$220</definedName>
  </definedNames>
  <calcPr calcId="152511"/>
</workbook>
</file>

<file path=xl/calcChain.xml><?xml version="1.0" encoding="utf-8"?>
<calcChain xmlns="http://schemas.openxmlformats.org/spreadsheetml/2006/main">
  <c r="E25" i="11" l="1"/>
  <c r="D25" i="11" s="1"/>
  <c r="F118" i="7" s="1"/>
  <c r="E26" i="11"/>
  <c r="D26" i="11" s="1"/>
  <c r="F119" i="7" s="1"/>
  <c r="E17" i="11"/>
  <c r="D17" i="11" s="1"/>
  <c r="F110" i="7" s="1"/>
  <c r="E6" i="11"/>
  <c r="D6" i="11" s="1"/>
  <c r="F99" i="7" s="1"/>
  <c r="E8" i="11"/>
  <c r="D8" i="11" s="1"/>
  <c r="F101" i="7" s="1"/>
  <c r="E9" i="11"/>
  <c r="D9" i="11" s="1"/>
  <c r="F102" i="7" s="1"/>
  <c r="E10" i="11"/>
  <c r="D10" i="11" s="1"/>
  <c r="F103" i="7" s="1"/>
  <c r="E11" i="11"/>
  <c r="D11" i="11"/>
  <c r="F104" i="7" s="1"/>
  <c r="E12" i="11"/>
  <c r="D12" i="11"/>
  <c r="F105" i="7" s="1"/>
  <c r="E13" i="11"/>
  <c r="D13" i="11"/>
  <c r="F106" i="7" s="1"/>
  <c r="E14" i="11"/>
  <c r="D14" i="11"/>
  <c r="F107" i="7"/>
  <c r="F144" i="13" s="1"/>
  <c r="G144" i="13" s="1"/>
  <c r="E15" i="11"/>
  <c r="D15" i="11" s="1"/>
  <c r="F108" i="7" s="1"/>
  <c r="E21" i="4"/>
  <c r="D21" i="4" s="1"/>
  <c r="F92" i="7" s="1"/>
  <c r="E22" i="4"/>
  <c r="D22" i="4" s="1"/>
  <c r="F93" i="7" s="1"/>
  <c r="E14" i="4"/>
  <c r="D14" i="4" s="1"/>
  <c r="F85" i="7" s="1"/>
  <c r="E24" i="3"/>
  <c r="D24" i="3" s="1"/>
  <c r="F68" i="7" s="1"/>
  <c r="D22" i="2"/>
  <c r="F39" i="7" s="1"/>
  <c r="G39" i="7" s="1"/>
  <c r="E22" i="2"/>
  <c r="E21" i="2"/>
  <c r="F20" i="2" s="1"/>
  <c r="E23" i="2"/>
  <c r="D23" i="2" s="1"/>
  <c r="F40" i="7" s="1"/>
  <c r="E24" i="2"/>
  <c r="E25" i="2"/>
  <c r="D25" i="2" s="1"/>
  <c r="F42" i="7" s="1"/>
  <c r="E26" i="2"/>
  <c r="E27" i="2"/>
  <c r="E6" i="2"/>
  <c r="D6" i="2" s="1"/>
  <c r="F23" i="7" s="1"/>
  <c r="G23" i="7" s="1"/>
  <c r="D21" i="14"/>
  <c r="C21" i="14" s="1"/>
  <c r="F135" i="7" s="1"/>
  <c r="D22" i="14"/>
  <c r="C22" i="14" s="1"/>
  <c r="F136" i="7" s="1"/>
  <c r="D17" i="14"/>
  <c r="C17" i="14" s="1"/>
  <c r="F131" i="7" s="1"/>
  <c r="D10" i="14"/>
  <c r="C10" i="14" s="1"/>
  <c r="F124" i="7" s="1"/>
  <c r="G124" i="7" s="1"/>
  <c r="D20" i="14"/>
  <c r="C20" i="14" s="1"/>
  <c r="F134" i="7" s="1"/>
  <c r="D19" i="14"/>
  <c r="C19" i="14" s="1"/>
  <c r="F133" i="7" s="1"/>
  <c r="G133" i="7" s="1"/>
  <c r="D18" i="14"/>
  <c r="C18" i="14" s="1"/>
  <c r="F132" i="7" s="1"/>
  <c r="D16" i="14"/>
  <c r="C16" i="14" s="1"/>
  <c r="F130" i="7" s="1"/>
  <c r="D15" i="14"/>
  <c r="C15" i="14" s="1"/>
  <c r="F129" i="7" s="1"/>
  <c r="D14" i="14"/>
  <c r="C14" i="14" s="1"/>
  <c r="F128" i="7" s="1"/>
  <c r="D13" i="14"/>
  <c r="C13" i="14" s="1"/>
  <c r="F127" i="7" s="1"/>
  <c r="D12" i="14"/>
  <c r="C12" i="14" s="1"/>
  <c r="F126" i="7" s="1"/>
  <c r="G126" i="7" s="1"/>
  <c r="D11" i="14"/>
  <c r="C11" i="14" s="1"/>
  <c r="F125" i="7" s="1"/>
  <c r="C1" i="14"/>
  <c r="D24" i="2"/>
  <c r="F41" i="7"/>
  <c r="G41" i="7" s="1"/>
  <c r="D26" i="2"/>
  <c r="F43" i="7" s="1"/>
  <c r="D27" i="2"/>
  <c r="F44" i="7" s="1"/>
  <c r="D21" i="2"/>
  <c r="F38" i="7" s="1"/>
  <c r="E5" i="2"/>
  <c r="D5" i="2" s="1"/>
  <c r="F22" i="7" s="1"/>
  <c r="D9" i="2"/>
  <c r="D16" i="2"/>
  <c r="D19" i="2"/>
  <c r="F36" i="7" s="1"/>
  <c r="D20" i="2"/>
  <c r="D9" i="3"/>
  <c r="D12" i="3"/>
  <c r="F56" i="7" s="1"/>
  <c r="D18" i="3"/>
  <c r="D20" i="3"/>
  <c r="F64" i="7" s="1"/>
  <c r="D23" i="3"/>
  <c r="D29" i="3"/>
  <c r="D7" i="4"/>
  <c r="F78" i="7" s="1"/>
  <c r="D9" i="4"/>
  <c r="D16" i="4"/>
  <c r="F87" i="7" s="1"/>
  <c r="D18" i="4"/>
  <c r="G107" i="7"/>
  <c r="D24" i="11"/>
  <c r="F117" i="7" s="1"/>
  <c r="H124" i="7"/>
  <c r="H125" i="7"/>
  <c r="B148" i="13"/>
  <c r="B149" i="13"/>
  <c r="B150" i="13"/>
  <c r="B151" i="13"/>
  <c r="B152" i="13"/>
  <c r="B153" i="13"/>
  <c r="B154" i="13"/>
  <c r="B155" i="13"/>
  <c r="B156" i="13"/>
  <c r="B147" i="13"/>
  <c r="B146" i="13"/>
  <c r="B145" i="13"/>
  <c r="B136" i="13"/>
  <c r="B137" i="13"/>
  <c r="B138" i="13"/>
  <c r="B139" i="13"/>
  <c r="B140" i="13"/>
  <c r="B141" i="13"/>
  <c r="B142" i="13"/>
  <c r="B143" i="13"/>
  <c r="B144" i="13"/>
  <c r="B135" i="13"/>
  <c r="B134" i="13"/>
  <c r="B97" i="7"/>
  <c r="B111" i="13"/>
  <c r="B112" i="13"/>
  <c r="B113" i="13"/>
  <c r="B114" i="13"/>
  <c r="B115" i="13"/>
  <c r="B116" i="13"/>
  <c r="B117" i="13"/>
  <c r="B118" i="13"/>
  <c r="B119" i="13"/>
  <c r="B120" i="13"/>
  <c r="B121" i="13"/>
  <c r="B122" i="13"/>
  <c r="B123" i="13"/>
  <c r="B124" i="13"/>
  <c r="B125" i="13"/>
  <c r="B126" i="13"/>
  <c r="B127" i="13"/>
  <c r="B128" i="13"/>
  <c r="B110" i="13"/>
  <c r="B75" i="7"/>
  <c r="B87" i="13"/>
  <c r="B88" i="13"/>
  <c r="B89" i="13"/>
  <c r="B90" i="13"/>
  <c r="B91" i="13"/>
  <c r="B92" i="13"/>
  <c r="B93" i="13"/>
  <c r="B94" i="13"/>
  <c r="B95" i="13"/>
  <c r="B96" i="13"/>
  <c r="B97" i="13"/>
  <c r="B98" i="13"/>
  <c r="B99" i="13"/>
  <c r="B100" i="13"/>
  <c r="B101" i="13"/>
  <c r="B102" i="13"/>
  <c r="B103" i="13"/>
  <c r="B104" i="13"/>
  <c r="B105" i="13"/>
  <c r="B84" i="13"/>
  <c r="B85" i="13"/>
  <c r="B86" i="13"/>
  <c r="B83" i="13"/>
  <c r="B82" i="13"/>
  <c r="B48" i="7"/>
  <c r="B63" i="13"/>
  <c r="B64" i="13"/>
  <c r="B65" i="13"/>
  <c r="B66" i="13"/>
  <c r="B67" i="13"/>
  <c r="B68" i="13"/>
  <c r="B69" i="13"/>
  <c r="B70" i="13"/>
  <c r="B71" i="13"/>
  <c r="B72" i="13"/>
  <c r="B73" i="13"/>
  <c r="B53" i="13"/>
  <c r="B54" i="13"/>
  <c r="B55" i="13"/>
  <c r="B56" i="13"/>
  <c r="B57" i="13"/>
  <c r="B58" i="13"/>
  <c r="B59" i="13"/>
  <c r="B60" i="13"/>
  <c r="B61" i="13"/>
  <c r="B62" i="13"/>
  <c r="B52" i="13"/>
  <c r="B21" i="7"/>
  <c r="B43" i="13"/>
  <c r="B40" i="13"/>
  <c r="B36" i="13"/>
  <c r="B32" i="13"/>
  <c r="H65" i="7"/>
  <c r="H107" i="7"/>
  <c r="H95" i="7"/>
  <c r="H87" i="7"/>
  <c r="H78" i="7"/>
  <c r="H73" i="7"/>
  <c r="H60" i="7"/>
  <c r="H51" i="7"/>
  <c r="H46" i="7"/>
  <c r="H35" i="7"/>
  <c r="H31" i="7"/>
  <c r="H24" i="7"/>
  <c r="H19" i="7"/>
  <c r="E18" i="11"/>
  <c r="D18" i="11" s="1"/>
  <c r="F111" i="7" s="1"/>
  <c r="E19" i="11"/>
  <c r="D19" i="11" s="1"/>
  <c r="F112" i="7" s="1"/>
  <c r="E20" i="11"/>
  <c r="D20" i="11" s="1"/>
  <c r="F113" i="7" s="1"/>
  <c r="E21" i="11"/>
  <c r="D21" i="11" s="1"/>
  <c r="F114" i="7" s="1"/>
  <c r="E22" i="11"/>
  <c r="D22" i="11" s="1"/>
  <c r="F115" i="7" s="1"/>
  <c r="E23" i="11"/>
  <c r="D23" i="11" s="1"/>
  <c r="F116" i="7" s="1"/>
  <c r="E24" i="11"/>
  <c r="E7" i="11"/>
  <c r="D7" i="11" s="1"/>
  <c r="F100" i="7" s="1"/>
  <c r="E5" i="11"/>
  <c r="E4" i="11" s="1"/>
  <c r="F4" i="4"/>
  <c r="F40" i="13" s="1"/>
  <c r="E19" i="4"/>
  <c r="F18" i="4" s="1"/>
  <c r="E20" i="4"/>
  <c r="D20" i="4" s="1"/>
  <c r="F91" i="7" s="1"/>
  <c r="E10" i="4"/>
  <c r="D10" i="4" s="1"/>
  <c r="F81" i="7" s="1"/>
  <c r="E11" i="4"/>
  <c r="D11" i="4" s="1"/>
  <c r="F82" i="7" s="1"/>
  <c r="E12" i="4"/>
  <c r="D12" i="4" s="1"/>
  <c r="F83" i="7" s="1"/>
  <c r="E13" i="4"/>
  <c r="E4" i="4" s="1"/>
  <c r="E15" i="4"/>
  <c r="D15" i="4" s="1"/>
  <c r="F86" i="7" s="1"/>
  <c r="E16" i="4"/>
  <c r="E17" i="4"/>
  <c r="D17" i="4" s="1"/>
  <c r="F88" i="7" s="1"/>
  <c r="E6" i="4"/>
  <c r="D6" i="4" s="1"/>
  <c r="F77" i="7" s="1"/>
  <c r="E7" i="4"/>
  <c r="E8" i="4"/>
  <c r="D8" i="4" s="1"/>
  <c r="F79" i="7" s="1"/>
  <c r="E5" i="4"/>
  <c r="D5" i="4" s="1"/>
  <c r="F76" i="7" s="1"/>
  <c r="E5" i="3"/>
  <c r="F4" i="3" s="1"/>
  <c r="F18" i="3"/>
  <c r="F62" i="7" s="1"/>
  <c r="E10" i="3"/>
  <c r="D10" i="3" s="1"/>
  <c r="F54" i="7" s="1"/>
  <c r="E11" i="3"/>
  <c r="D11" i="3" s="1"/>
  <c r="F55" i="7" s="1"/>
  <c r="E12" i="3"/>
  <c r="E13" i="3"/>
  <c r="D13" i="3" s="1"/>
  <c r="F57" i="7" s="1"/>
  <c r="E14" i="3"/>
  <c r="D14" i="3" s="1"/>
  <c r="F58" i="7" s="1"/>
  <c r="E15" i="3"/>
  <c r="D15" i="3" s="1"/>
  <c r="F59" i="7" s="1"/>
  <c r="E16" i="3"/>
  <c r="D16" i="3" s="1"/>
  <c r="F60" i="7" s="1"/>
  <c r="E17" i="3"/>
  <c r="D17" i="3" s="1"/>
  <c r="F61" i="7" s="1"/>
  <c r="E19" i="3"/>
  <c r="D19" i="3" s="1"/>
  <c r="F63" i="7" s="1"/>
  <c r="E20" i="3"/>
  <c r="E21" i="3"/>
  <c r="D21" i="3" s="1"/>
  <c r="F65" i="7" s="1"/>
  <c r="E22" i="3"/>
  <c r="D22" i="3" s="1"/>
  <c r="F66" i="7" s="1"/>
  <c r="E25" i="3"/>
  <c r="F23" i="3" s="1"/>
  <c r="E26" i="3"/>
  <c r="D26" i="3" s="1"/>
  <c r="F70" i="7" s="1"/>
  <c r="E27" i="3"/>
  <c r="D27" i="3" s="1"/>
  <c r="F71" i="7" s="1"/>
  <c r="E28" i="3"/>
  <c r="D28" i="3" s="1"/>
  <c r="E29" i="3"/>
  <c r="E6" i="3"/>
  <c r="D6" i="3" s="1"/>
  <c r="F50" i="7" s="1"/>
  <c r="E7" i="3"/>
  <c r="D7" i="3" s="1"/>
  <c r="F51" i="7" s="1"/>
  <c r="E8" i="3"/>
  <c r="D8" i="3" s="1"/>
  <c r="F52" i="7" s="1"/>
  <c r="E17" i="2"/>
  <c r="F16" i="2" s="1"/>
  <c r="E18" i="2"/>
  <c r="D18" i="2" s="1"/>
  <c r="F35" i="7" s="1"/>
  <c r="E19" i="2"/>
  <c r="E10" i="2"/>
  <c r="D10" i="2" s="1"/>
  <c r="F27" i="7" s="1"/>
  <c r="E11" i="2"/>
  <c r="D11" i="2"/>
  <c r="F28" i="7"/>
  <c r="G28" i="7" s="1"/>
  <c r="E12" i="2"/>
  <c r="D12" i="2" s="1"/>
  <c r="F29" i="7" s="1"/>
  <c r="E13" i="2"/>
  <c r="D13" i="2"/>
  <c r="F30" i="7" s="1"/>
  <c r="E14" i="2"/>
  <c r="D14" i="2" s="1"/>
  <c r="F31" i="7" s="1"/>
  <c r="E15" i="2"/>
  <c r="D15" i="2" s="1"/>
  <c r="F32" i="7" s="1"/>
  <c r="E8" i="2"/>
  <c r="D8" i="2" s="1"/>
  <c r="F25" i="7" s="1"/>
  <c r="E7" i="2"/>
  <c r="B99" i="7"/>
  <c r="B100" i="7"/>
  <c r="B101" i="7"/>
  <c r="B102" i="7"/>
  <c r="B103" i="7"/>
  <c r="B104" i="7"/>
  <c r="B105" i="7"/>
  <c r="B106" i="7"/>
  <c r="B107" i="7"/>
  <c r="B108" i="7"/>
  <c r="B98" i="7"/>
  <c r="B116" i="7"/>
  <c r="B117" i="7"/>
  <c r="B118" i="7"/>
  <c r="B119" i="7"/>
  <c r="B115" i="7"/>
  <c r="B110" i="7"/>
  <c r="B111" i="7"/>
  <c r="B112" i="7"/>
  <c r="B113" i="7"/>
  <c r="B114" i="7"/>
  <c r="B109" i="7"/>
  <c r="D219" i="13"/>
  <c r="D216" i="13"/>
  <c r="D213" i="13"/>
  <c r="D210" i="13"/>
  <c r="D207" i="13"/>
  <c r="D204" i="13"/>
  <c r="D201" i="13"/>
  <c r="D196" i="13"/>
  <c r="D193" i="13"/>
  <c r="D190" i="13"/>
  <c r="D187" i="13"/>
  <c r="D184" i="13"/>
  <c r="D181" i="13"/>
  <c r="D178" i="13"/>
  <c r="D175" i="13"/>
  <c r="D172" i="13"/>
  <c r="C15" i="13"/>
  <c r="A219" i="13"/>
  <c r="A216" i="13"/>
  <c r="A213" i="13"/>
  <c r="A207" i="13"/>
  <c r="A204" i="13"/>
  <c r="A201" i="13"/>
  <c r="A175" i="13"/>
  <c r="A178" i="13"/>
  <c r="A181" i="13"/>
  <c r="A184" i="13"/>
  <c r="A187" i="13"/>
  <c r="A190" i="13"/>
  <c r="A193" i="13"/>
  <c r="A196" i="13"/>
  <c r="A172" i="13"/>
  <c r="C19" i="13"/>
  <c r="C17" i="13"/>
  <c r="B13" i="13"/>
  <c r="B11" i="13"/>
  <c r="B2" i="8"/>
  <c r="B31" i="7"/>
  <c r="B12" i="7"/>
  <c r="B22" i="7"/>
  <c r="B90" i="7"/>
  <c r="B91" i="7"/>
  <c r="B92" i="7"/>
  <c r="B93" i="7"/>
  <c r="B89" i="7"/>
  <c r="B88" i="7"/>
  <c r="B87" i="7"/>
  <c r="B86" i="7"/>
  <c r="B85" i="7"/>
  <c r="B84" i="7"/>
  <c r="B83" i="7"/>
  <c r="B81" i="7"/>
  <c r="B82" i="7"/>
  <c r="B80" i="7"/>
  <c r="B79" i="7"/>
  <c r="B78" i="7"/>
  <c r="B76" i="7"/>
  <c r="B77" i="7"/>
  <c r="B71" i="7"/>
  <c r="B70" i="7"/>
  <c r="B69" i="7"/>
  <c r="B68" i="7"/>
  <c r="B67" i="7"/>
  <c r="B65" i="7"/>
  <c r="B66" i="7"/>
  <c r="B63" i="7"/>
  <c r="B64" i="7"/>
  <c r="B62" i="7"/>
  <c r="B54" i="7"/>
  <c r="B55" i="7"/>
  <c r="B56" i="7"/>
  <c r="B57" i="7"/>
  <c r="B58" i="7"/>
  <c r="B59" i="7"/>
  <c r="B60" i="7"/>
  <c r="B61" i="7"/>
  <c r="B53" i="7"/>
  <c r="B49" i="7"/>
  <c r="B50" i="7"/>
  <c r="B51" i="7"/>
  <c r="B52" i="7"/>
  <c r="B33" i="7"/>
  <c r="B44" i="7"/>
  <c r="B43" i="7"/>
  <c r="B42" i="7"/>
  <c r="B41" i="7"/>
  <c r="B40" i="7"/>
  <c r="B38" i="7"/>
  <c r="B37" i="7"/>
  <c r="B36" i="7"/>
  <c r="B35" i="7"/>
  <c r="B34" i="7"/>
  <c r="B32" i="7"/>
  <c r="B27" i="7"/>
  <c r="B28" i="7"/>
  <c r="B29" i="7"/>
  <c r="B30" i="7"/>
  <c r="B26" i="7"/>
  <c r="B24" i="7"/>
  <c r="B25" i="7"/>
  <c r="B15" i="7"/>
  <c r="B3" i="8"/>
  <c r="B8" i="7"/>
  <c r="B4" i="7"/>
  <c r="F9" i="2"/>
  <c r="F26" i="7" s="1"/>
  <c r="G136" i="7" l="1"/>
  <c r="G130" i="7"/>
  <c r="G132" i="7"/>
  <c r="G127" i="7"/>
  <c r="G131" i="7"/>
  <c r="F58" i="13"/>
  <c r="G58" i="13" s="1"/>
  <c r="G125" i="7"/>
  <c r="G134" i="7"/>
  <c r="G135" i="7"/>
  <c r="F70" i="13"/>
  <c r="G70" i="13" s="1"/>
  <c r="G128" i="7"/>
  <c r="G129" i="7"/>
  <c r="F4" i="2"/>
  <c r="F4" i="7" s="1"/>
  <c r="G26" i="7"/>
  <c r="G56" i="13" s="1"/>
  <c r="F56" i="13"/>
  <c r="G5" i="7"/>
  <c r="G33" i="13" s="1"/>
  <c r="F89" i="7"/>
  <c r="F42" i="13"/>
  <c r="F14" i="7"/>
  <c r="G113" i="7"/>
  <c r="F150" i="13"/>
  <c r="G150" i="13" s="1"/>
  <c r="G78" i="7"/>
  <c r="F113" i="13"/>
  <c r="G113" i="13" s="1"/>
  <c r="F66" i="13"/>
  <c r="G66" i="13" s="1"/>
  <c r="G36" i="7"/>
  <c r="F35" i="13"/>
  <c r="F7" i="7"/>
  <c r="F37" i="7"/>
  <c r="G25" i="7"/>
  <c r="F55" i="13"/>
  <c r="G55" i="13" s="1"/>
  <c r="G63" i="7"/>
  <c r="F97" i="13"/>
  <c r="G97" i="13" s="1"/>
  <c r="G54" i="7"/>
  <c r="F88" i="13"/>
  <c r="G88" i="13" s="1"/>
  <c r="F149" i="13"/>
  <c r="G149" i="13" s="1"/>
  <c r="G112" i="7"/>
  <c r="F140" i="13"/>
  <c r="G140" i="13" s="1"/>
  <c r="G103" i="7"/>
  <c r="F148" i="13"/>
  <c r="G148" i="13" s="1"/>
  <c r="G111" i="7"/>
  <c r="G102" i="7"/>
  <c r="F139" i="13"/>
  <c r="G139" i="13" s="1"/>
  <c r="G88" i="7"/>
  <c r="F123" i="13"/>
  <c r="G123" i="13" s="1"/>
  <c r="F62" i="13"/>
  <c r="G62" i="13" s="1"/>
  <c r="G32" i="7"/>
  <c r="F96" i="13"/>
  <c r="G10" i="7"/>
  <c r="G38" i="13" s="1"/>
  <c r="G62" i="7"/>
  <c r="G96" i="13" s="1"/>
  <c r="F36" i="13"/>
  <c r="F8" i="7"/>
  <c r="F48" i="7"/>
  <c r="G101" i="7"/>
  <c r="F138" i="13"/>
  <c r="G138" i="13" s="1"/>
  <c r="G30" i="7"/>
  <c r="F60" i="13"/>
  <c r="G60" i="13" s="1"/>
  <c r="F65" i="13"/>
  <c r="G65" i="13" s="1"/>
  <c r="G35" i="7"/>
  <c r="G70" i="7"/>
  <c r="F104" i="13"/>
  <c r="G104" i="13" s="1"/>
  <c r="F93" i="13"/>
  <c r="G93" i="13" s="1"/>
  <c r="G59" i="7"/>
  <c r="G76" i="7"/>
  <c r="F111" i="13"/>
  <c r="G111" i="13" s="1"/>
  <c r="F118" i="13"/>
  <c r="G118" i="13" s="1"/>
  <c r="G83" i="7"/>
  <c r="G38" i="7"/>
  <c r="F68" i="13"/>
  <c r="G68" i="13" s="1"/>
  <c r="G85" i="7"/>
  <c r="F120" i="13"/>
  <c r="G120" i="13" s="1"/>
  <c r="F136" i="13"/>
  <c r="G136" i="13" s="1"/>
  <c r="G99" i="7"/>
  <c r="F143" i="13"/>
  <c r="G143" i="13" s="1"/>
  <c r="G106" i="7"/>
  <c r="F33" i="7"/>
  <c r="F34" i="13"/>
  <c r="F6" i="7"/>
  <c r="F67" i="7"/>
  <c r="F39" i="13"/>
  <c r="F11" i="7"/>
  <c r="G58" i="7"/>
  <c r="F92" i="13"/>
  <c r="G92" i="13" s="1"/>
  <c r="G79" i="7"/>
  <c r="F114" i="13"/>
  <c r="G114" i="13" s="1"/>
  <c r="F117" i="13"/>
  <c r="G117" i="13" s="1"/>
  <c r="G82" i="7"/>
  <c r="F153" i="13"/>
  <c r="G153" i="13" s="1"/>
  <c r="G116" i="7"/>
  <c r="F90" i="13"/>
  <c r="G90" i="13" s="1"/>
  <c r="G56" i="7"/>
  <c r="G44" i="7"/>
  <c r="F73" i="13"/>
  <c r="G73" i="13" s="1"/>
  <c r="G42" i="7"/>
  <c r="F71" i="13"/>
  <c r="G71" i="13" s="1"/>
  <c r="G93" i="7"/>
  <c r="F128" i="13"/>
  <c r="G128" i="13" s="1"/>
  <c r="F142" i="13"/>
  <c r="G142" i="13" s="1"/>
  <c r="G105" i="7"/>
  <c r="F147" i="13"/>
  <c r="G147" i="13" s="1"/>
  <c r="G110" i="7"/>
  <c r="G50" i="7"/>
  <c r="F84" i="13"/>
  <c r="G84" i="13" s="1"/>
  <c r="G86" i="7"/>
  <c r="F121" i="13"/>
  <c r="G121" i="13" s="1"/>
  <c r="F105" i="13"/>
  <c r="G105" i="13" s="1"/>
  <c r="G71" i="7"/>
  <c r="G100" i="7"/>
  <c r="F137" i="13"/>
  <c r="G137" i="13" s="1"/>
  <c r="F59" i="13"/>
  <c r="G59" i="13" s="1"/>
  <c r="G29" i="7"/>
  <c r="F86" i="13"/>
  <c r="G86" i="13" s="1"/>
  <c r="G52" i="7"/>
  <c r="G66" i="7"/>
  <c r="F100" i="13"/>
  <c r="G100" i="13" s="1"/>
  <c r="G57" i="7"/>
  <c r="F91" i="13"/>
  <c r="G91" i="13" s="1"/>
  <c r="G81" i="7"/>
  <c r="F116" i="13"/>
  <c r="G116" i="13" s="1"/>
  <c r="G115" i="7"/>
  <c r="F152" i="13"/>
  <c r="G152" i="13" s="1"/>
  <c r="G87" i="7"/>
  <c r="F122" i="13"/>
  <c r="G122" i="13" s="1"/>
  <c r="G43" i="7"/>
  <c r="F72" i="13"/>
  <c r="G72" i="13" s="1"/>
  <c r="F127" i="13"/>
  <c r="G127" i="13" s="1"/>
  <c r="G92" i="7"/>
  <c r="G119" i="7"/>
  <c r="F156" i="13"/>
  <c r="G156" i="13" s="1"/>
  <c r="F89" i="13"/>
  <c r="G89" i="13" s="1"/>
  <c r="G55" i="7"/>
  <c r="G27" i="7"/>
  <c r="F57" i="13"/>
  <c r="G57" i="13" s="1"/>
  <c r="G61" i="7"/>
  <c r="F95" i="13"/>
  <c r="G95" i="13" s="1"/>
  <c r="G31" i="7"/>
  <c r="F61" i="13"/>
  <c r="G61" i="13" s="1"/>
  <c r="F94" i="13"/>
  <c r="G94" i="13" s="1"/>
  <c r="G60" i="7"/>
  <c r="G117" i="7"/>
  <c r="F154" i="13"/>
  <c r="G154" i="13" s="1"/>
  <c r="F98" i="13"/>
  <c r="G98" i="13" s="1"/>
  <c r="G64" i="7"/>
  <c r="G68" i="7"/>
  <c r="F102" i="13"/>
  <c r="G102" i="13" s="1"/>
  <c r="G22" i="7"/>
  <c r="F53" i="13"/>
  <c r="G53" i="13" s="1"/>
  <c r="F85" i="13"/>
  <c r="G85" i="13" s="1"/>
  <c r="G51" i="7"/>
  <c r="F99" i="13"/>
  <c r="G99" i="13" s="1"/>
  <c r="G65" i="7"/>
  <c r="F112" i="13"/>
  <c r="G112" i="13" s="1"/>
  <c r="G77" i="7"/>
  <c r="G91" i="7"/>
  <c r="F126" i="13"/>
  <c r="G126" i="13" s="1"/>
  <c r="G114" i="7"/>
  <c r="F151" i="13"/>
  <c r="G151" i="13" s="1"/>
  <c r="G40" i="7"/>
  <c r="F69" i="13"/>
  <c r="G69" i="13" s="1"/>
  <c r="F145" i="13"/>
  <c r="G145" i="13" s="1"/>
  <c r="G108" i="7"/>
  <c r="G104" i="7"/>
  <c r="F141" i="13"/>
  <c r="G141" i="13" s="1"/>
  <c r="F155" i="13"/>
  <c r="G155" i="13" s="1"/>
  <c r="G118" i="7"/>
  <c r="F38" i="13"/>
  <c r="F9" i="3"/>
  <c r="F10" i="7"/>
  <c r="D5" i="3"/>
  <c r="F49" i="7" s="1"/>
  <c r="F75" i="7"/>
  <c r="F12" i="7"/>
  <c r="F9" i="4"/>
  <c r="F4" i="11"/>
  <c r="D13" i="4"/>
  <c r="F84" i="7" s="1"/>
  <c r="D17" i="2"/>
  <c r="F34" i="7" s="1"/>
  <c r="D7" i="2"/>
  <c r="F24" i="7" s="1"/>
  <c r="E4" i="2"/>
  <c r="F33" i="13"/>
  <c r="D5" i="11"/>
  <c r="F98" i="7" s="1"/>
  <c r="F5" i="7"/>
  <c r="E4" i="3"/>
  <c r="D25" i="3"/>
  <c r="F69" i="7" s="1"/>
  <c r="D19" i="4"/>
  <c r="F90" i="7" s="1"/>
  <c r="F16" i="11"/>
  <c r="F32" i="13" l="1"/>
  <c r="F21" i="7"/>
  <c r="F52" i="13" s="1"/>
  <c r="G49" i="7"/>
  <c r="F83" i="13"/>
  <c r="G83" i="13" s="1"/>
  <c r="F67" i="13"/>
  <c r="G37" i="7"/>
  <c r="G67" i="13" s="1"/>
  <c r="G7" i="7"/>
  <c r="G35" i="13" s="1"/>
  <c r="F125" i="13"/>
  <c r="G125" i="13" s="1"/>
  <c r="G90" i="7"/>
  <c r="G34" i="7"/>
  <c r="F64" i="13"/>
  <c r="G64" i="13" s="1"/>
  <c r="F53" i="7"/>
  <c r="F9" i="7"/>
  <c r="F37" i="13"/>
  <c r="F101" i="13"/>
  <c r="G67" i="7"/>
  <c r="G101" i="13" s="1"/>
  <c r="G11" i="7"/>
  <c r="G39" i="13" s="1"/>
  <c r="F124" i="13"/>
  <c r="G89" i="7"/>
  <c r="G124" i="13" s="1"/>
  <c r="G14" i="7"/>
  <c r="G42" i="13" s="1"/>
  <c r="G98" i="7"/>
  <c r="F135" i="13"/>
  <c r="G135" i="13" s="1"/>
  <c r="E16" i="11"/>
  <c r="D16" i="11" s="1"/>
  <c r="F109" i="7"/>
  <c r="F16" i="7"/>
  <c r="F44" i="13"/>
  <c r="F103" i="13"/>
  <c r="G103" i="13" s="1"/>
  <c r="G69" i="7"/>
  <c r="G84" i="7"/>
  <c r="F119" i="13"/>
  <c r="G119" i="13" s="1"/>
  <c r="F110" i="13"/>
  <c r="G12" i="7"/>
  <c r="G40" i="13" s="1"/>
  <c r="G75" i="7"/>
  <c r="G110" i="13" s="1"/>
  <c r="F54" i="13"/>
  <c r="G54" i="13" s="1"/>
  <c r="G24" i="7"/>
  <c r="F43" i="13"/>
  <c r="F15" i="7"/>
  <c r="F97" i="7"/>
  <c r="G8" i="7"/>
  <c r="G36" i="13" s="1"/>
  <c r="F82" i="13"/>
  <c r="G48" i="7"/>
  <c r="G82" i="13" s="1"/>
  <c r="F41" i="13"/>
  <c r="F13" i="7"/>
  <c r="F80" i="7"/>
  <c r="G33" i="7"/>
  <c r="G63" i="13" s="1"/>
  <c r="G6" i="7"/>
  <c r="G34" i="13" s="1"/>
  <c r="F63" i="13"/>
  <c r="G4" i="7" l="1"/>
  <c r="G32" i="13" s="1"/>
  <c r="G21" i="7"/>
  <c r="G52" i="13" s="1"/>
  <c r="G53" i="7"/>
  <c r="G87" i="13" s="1"/>
  <c r="F87" i="13"/>
  <c r="G9" i="7"/>
  <c r="G37" i="13" s="1"/>
  <c r="F134" i="13"/>
  <c r="G15" i="7"/>
  <c r="G43" i="13" s="1"/>
  <c r="G97" i="7"/>
  <c r="G134" i="13" s="1"/>
  <c r="F115" i="13"/>
  <c r="G13" i="7"/>
  <c r="G41" i="13" s="1"/>
  <c r="G80" i="7"/>
  <c r="G115" i="13" s="1"/>
  <c r="F146" i="13"/>
  <c r="G109" i="7"/>
  <c r="G146" i="13" s="1"/>
  <c r="G16" i="7"/>
  <c r="G44" i="13" s="1"/>
</calcChain>
</file>

<file path=xl/comments1.xml><?xml version="1.0" encoding="utf-8"?>
<comments xmlns="http://schemas.openxmlformats.org/spreadsheetml/2006/main">
  <authors>
    <author>DP2</author>
  </authors>
  <commentList>
    <comment ref="J14" authorId="0">
      <text>
        <r>
          <rPr>
            <b/>
            <sz val="9"/>
            <color indexed="81"/>
            <rFont val="Tahoma"/>
            <family val="2"/>
          </rPr>
          <t>DP2:</t>
        </r>
        <r>
          <rPr>
            <sz val="9"/>
            <color indexed="81"/>
            <rFont val="Tahoma"/>
            <family val="2"/>
          </rPr>
          <t xml:space="preserve">
A revoir</t>
        </r>
      </text>
    </comment>
  </commentList>
</comments>
</file>

<file path=xl/sharedStrings.xml><?xml version="1.0" encoding="utf-8"?>
<sst xmlns="http://schemas.openxmlformats.org/spreadsheetml/2006/main" count="329" uniqueCount="193">
  <si>
    <t>SOMMAIRE</t>
  </si>
  <si>
    <t>OUI partiel</t>
  </si>
  <si>
    <t>NON</t>
  </si>
  <si>
    <t>A1.1</t>
  </si>
  <si>
    <t>A1.2</t>
  </si>
  <si>
    <t>A2.1</t>
  </si>
  <si>
    <t>A2.2</t>
  </si>
  <si>
    <t>A2.3</t>
  </si>
  <si>
    <t>A3.1</t>
  </si>
  <si>
    <t>A3.2</t>
  </si>
  <si>
    <t>A3.3</t>
  </si>
  <si>
    <t>CHAMPS</t>
  </si>
  <si>
    <t>REF</t>
  </si>
  <si>
    <t>CRIT</t>
  </si>
  <si>
    <t>PREUVE</t>
  </si>
  <si>
    <t>A.1</t>
  </si>
  <si>
    <t>Action</t>
  </si>
  <si>
    <t>SCORE</t>
  </si>
  <si>
    <t>ACTION</t>
  </si>
  <si>
    <t>A.2</t>
  </si>
  <si>
    <t>A.3</t>
  </si>
  <si>
    <t>A.4</t>
  </si>
  <si>
    <t>DECISION EXPERT</t>
  </si>
  <si>
    <t>Référence</t>
  </si>
  <si>
    <t>Favorable</t>
  </si>
  <si>
    <t>Défavorable</t>
  </si>
  <si>
    <t>NOM &amp; PRENOMS EXPERT</t>
  </si>
  <si>
    <t>ADRESSE (Institution, email &amp; téléphone)</t>
  </si>
  <si>
    <t>Recommandations</t>
  </si>
  <si>
    <t>Références</t>
  </si>
  <si>
    <t>Préambule</t>
  </si>
  <si>
    <t>L’offre de formation répond à une demande de formation</t>
  </si>
  <si>
    <t>OBSERVATIONS</t>
  </si>
  <si>
    <t>Tous droits réservés CAMES 2020</t>
  </si>
  <si>
    <t xml:space="preserve">L’institution propose une offre de formation en adéquation avec ses missions, son environnement (politique, scientifique, socio-professionnel) et le contexte international </t>
  </si>
  <si>
    <t>L’offre de formation est cohérente au regard du projet d’établissement et/ou du plan stratégique de l’Institution</t>
  </si>
  <si>
    <t xml:space="preserve"> Le programme de formation respecte les exigences du LMD</t>
  </si>
  <si>
    <t>L’offre de FOAD/FAD intègre une stratégie d’apprentissage en ligne et dispose d’un environnement propice aux TICE (infothèque, espaces de connexion, bibliothèque virtuelle).</t>
  </si>
  <si>
    <t>L’institution dispose d’une plateforme numérique ou d’un centre de ressources technologiques et pédagogiques impliqué dans l’offre de FOAD</t>
  </si>
  <si>
    <t xml:space="preserve">Les procédures qualité relatives à l’apprentissage en ligne et à la FOAD/FAD sont en place, et sont toutes aussi rigoureuses que celles utilisées dans l’apprentissage ‘traditionnel’
</t>
  </si>
  <si>
    <t>L’établissement dispose de procédures pour s’assurer de la visibilité et de la transparence des dispositions, méthodes, outils et résultats de l’apprentissage en ligne et FOAD/ FAD aussi bien pour les apprenants que pour la grande communauté académique</t>
  </si>
  <si>
    <t>Des mécanismes et procédures adaptés supportent une coordination efficace entre la FOAD et les unités/départements de l’institution.</t>
  </si>
  <si>
    <t>Les parties prenantes à l’interne sont représentées dans les structures de prise de décision de l’établissement, et particulièrement celles concernant les politiques des TICE.</t>
  </si>
  <si>
    <t>L’établissement fait intervenir les parties prenantes à l’externe dans la procédure de définition de la stratégie pour l’utilisation des TICE, soit par consultation régulière ou en les intégrant dans les commissions de prise de décision.</t>
  </si>
  <si>
    <t>L’institution est engagée dans l’innovation</t>
  </si>
  <si>
    <t>A1.3</t>
  </si>
  <si>
    <t>L’établissement met en œuvre une politique pour s’assurer d’une innovation constante et itérative des programmes de cours.</t>
  </si>
  <si>
    <t>Les procédures qualité relatives à l’apprentissage en ligne et à la FOAD/FAD sont en place, et sont toutes aussi rigoureuses que celles utilisées dans l’apprentissage ‘traditionnel’</t>
  </si>
  <si>
    <t>Les pratiques et procédures établies pour la création et la distribution de contenu en ligne sont promues et encouragées</t>
  </si>
  <si>
    <t xml:space="preserve"> Le programme est ouvert à la communauté</t>
  </si>
  <si>
    <t>A1.4</t>
  </si>
  <si>
    <t>L’institution est en lien avec les réseaux nationaux, régionaux et internationaux ayant trait à la formation</t>
  </si>
  <si>
    <t>Des outils et procédures de travail collaboratifs systémiques sont utilisés pour partager le savoir avec la communauté</t>
  </si>
  <si>
    <t>La cohérence entre les objectifs/la mission de l’établissement et les besoins/la demande de la communauté/marché est établie</t>
  </si>
  <si>
    <t>Les offres pour l’apprentissage en ligne sont couvertes par un système de modules/ crédits équivalents aux autres offres de l’université</t>
  </si>
  <si>
    <t>La politique Responsabilité Sociale de l’Université ou de l’Établissement tient compte du rôle de la technologie pour soutenir ses objectifs</t>
  </si>
  <si>
    <t>Des procédures appropriées sont en place pour garantir la transparence et la reconnaissance de tous les crédits d’évaluation et toutes les qualifications de l’établissement</t>
  </si>
  <si>
    <t xml:space="preserve">L’institution dispose d’un mécanisme de gestion des ressources pour l’apprentissage </t>
  </si>
  <si>
    <t>Toutes les procédures basées sur la technologie sont testées convenablement, selon les meilleures pratiques du secteur</t>
  </si>
  <si>
    <t>Des indicateurs permettent de tracer l’utilisation par les apprenants des ressources d’apprentissage utilisées dans les procédures d’évaluation</t>
  </si>
  <si>
    <t>L’institution met à la disposition des apprenants un système d’information</t>
  </si>
  <si>
    <t>Toutes les procédures administratives se font sur l’intranet de l’institution</t>
  </si>
  <si>
    <t>Toutes les informations, les cours, les emplois du temps et autres sont notifiés aux apprenants à travers un dispositif de communication</t>
  </si>
  <si>
    <t>Des informations écrites et détaillées sur chaque cours sont transmises aux apprenants</t>
  </si>
  <si>
    <t>Un système de suivi de la progression des apprenants est mis en place et partagé</t>
  </si>
  <si>
    <t>Un soutien personnalisé pour l’apprentissage méthodologique, technique et organisationnel est disponible</t>
  </si>
  <si>
    <t>L’établissement forme les apprenants à l’utilisation des TICE dans le but de faciliter leur apprentissage</t>
  </si>
  <si>
    <t>Les apprenants disposent d’un identifiant pour accéder aux ressources pédagogiques</t>
  </si>
  <si>
    <t>Les apprenants ont accès à un ordinateur, aux services et matériels physiques/ digitaux (y compris l’internet) pour un usage complet et l’institution dispose des salles de formation et d’autoformation</t>
  </si>
  <si>
    <t>L’institution est engagée dans la formation et l’accompagnement du personnel impliqué dans la FOAD</t>
  </si>
  <si>
    <t>Les directives de conception et de prestation des cours sont disponibles pour le personnel concerné</t>
  </si>
  <si>
    <t>Les supports méthodologiques, organisationnels et techniques pour toutes les personnes souhaitant développer leurs ressources d’apprentissage en ligne sont en place dans toute l’institution</t>
  </si>
  <si>
    <t>Des services techniques pour encourager l’interaction du personnel sont mis en place</t>
  </si>
  <si>
    <t>L’institution dispose d’une politique de formation du personnel aux TICE</t>
  </si>
  <si>
    <t>A2.4</t>
  </si>
  <si>
    <t>L’institution dispose d’outils et de mécanismes garantissant la sécurité et le fonctionnement de la FOAD</t>
  </si>
  <si>
    <t>Le personnel et les apprenants ont un accès unique ou différent aux différentes applications</t>
  </si>
  <si>
    <t>L’institution met en place un système dont l’ergonomie assure avec fiabilité la cohérence et la validité des contenus</t>
  </si>
  <si>
    <t>L’institution dispose d’une politique éditoriale et d’une charte graphique pour l’ensemble de ses cours et ressources</t>
  </si>
  <si>
    <t>Un cryptage solide de bout en bout est utilisé pour protéger toutes les données personnelles des utilisateurs dans le système</t>
  </si>
  <si>
    <t>Des standards qualités communs convenus sont disponibles (cohérence dans le graphisme, compatibilité audio/vidéo...)</t>
  </si>
  <si>
    <t>L’institution dispose d’un plan de continuité de service de l’ensemble du dispositif</t>
  </si>
  <si>
    <t>Une pédagogie flexible et des modèles de prestation de cours sont adoptés pour satisfaire les besoins des différents usagers</t>
  </si>
  <si>
    <t>Des systèmes et services sont implantés pour appuyer la communication parmi les apprenants et le personnel</t>
  </si>
  <si>
    <t>L’offre d’apprentissage en ligne fournit un support technique, organisationnel, et pédagogique pour ceux qui utilisent les services de l’inscription jusqu’à la diplômation par matériels écrits, des sessions face à face et l’assistance en ligne.</t>
  </si>
  <si>
    <t>Les outils et procédures pour l’évaluation des résultats du processus d’apprentissage y compris l’utilisation de données recueillies des parties prenantes et des diplômés sont pris en considération, pour l’amélioration de la qualité de l’offre de formation.</t>
  </si>
  <si>
    <t>Des opportunités d’auto-évaluation continues sont à la disposition des apprenants, pour leur permettre de réfléchir sur leur expérience d’apprentissage</t>
  </si>
  <si>
    <t>Évaluation diagnostique, évaluation formative, autoévaluation et évaluation sommative sont toutes utilisées et transposées dans les outils numériques</t>
  </si>
  <si>
    <t>L’établissement a des procédures et des outils appropriés pour sécuriser le processus d’évaluation et s’assurer de la confidentialité des résultats</t>
  </si>
  <si>
    <t>Des méthodes pour détecter le plagiat et autres formes de tricherie sont en place et sont communiquées aux apprenants</t>
  </si>
  <si>
    <t>Des feedbacks constructifs et compréhensifs sont fournis aux apprenants</t>
  </si>
  <si>
    <t>Un système efficace et équitable pour les griefs issus des résultats d’évaluations est en place</t>
  </si>
  <si>
    <t>Les méthodes d’évaluation par les pairs sont soutenues et/ou le travail en groupe est encouragé pour les apprenants</t>
  </si>
  <si>
    <t>La remise des diplômes aux apprenants est organisée</t>
  </si>
  <si>
    <t>L’institution dispose d’une cellule de spécialistes compétents en FOAD/FAD pour la conduite de l’offre</t>
  </si>
  <si>
    <t>Les analyses des besoins du personnel enseignant sont régulièrement réalisées, à travers des évaluations des compétences du personnel ou des processus d’auto-évaluation</t>
  </si>
  <si>
    <t>Les dispositifs de formation du personnel chargé des services d’apprentissage sont disponibles pour les soutenir dans le processus de migration de l’enseignement conventionnel vers l’enseignement en ligne</t>
  </si>
  <si>
    <t>Tout le personnel responsable de la conception des cours est soumis à un processus d’apprentissage et d’évaluation par les pairs</t>
  </si>
  <si>
    <t>Sélectionner votre décision en déroulant la liste</t>
  </si>
  <si>
    <t xml:space="preserve">A.1.1. L’institution propose une offre de formation en adéquation avec ses missions, son environnement (politique, scientifique, socio-professionnel) et le contexte international </t>
  </si>
  <si>
    <t>A.1.2 .L’offre de FOAD/FAD intègre une stratégie d’apprentissage en ligne et dispose d’un environnement propice aux TICE (infothèque, espaces de connexion, bibliothèque virtuelle).</t>
  </si>
  <si>
    <t>A.1.3  L’institution est engagée dans l’innovation</t>
  </si>
  <si>
    <t>A.1.4  Le programme est ouvert à la communauté</t>
  </si>
  <si>
    <t xml:space="preserve">A.2.1  L’institution dispose d’un mécanisme de gestion des ressources pour l’apprentissage </t>
  </si>
  <si>
    <t>A.2.2  L’institution met à la disposition des apprenants un système d’information</t>
  </si>
  <si>
    <t>A.2.3  L’institution est engagée dans la formation et l’accompagnement du personnel impliqué dans la FOAD</t>
  </si>
  <si>
    <t>A.2.4  L’institution dispose d’outils et de mécanismes garantissant la sécurité et le fonctionnement de la FOAD</t>
  </si>
  <si>
    <t>L’offre de formation intègre une pédagogie flexible et adaptée aux besoins des usagers dans une perspective d’amélioration continue.</t>
  </si>
  <si>
    <t>A.3.1  L’offre de formation intègre une pédagogie flexible et adaptée aux besoins des usagers dans une perspective d’amélioration continue.</t>
  </si>
  <si>
    <t>Les conditions et les modalités de l’évaluation sont définies et opérationnelles</t>
  </si>
  <si>
    <t>A.3.2  Les conditions et les modalités de l’évaluation sont définies et opérationnelles</t>
  </si>
  <si>
    <t>L’institution dispose d’une politique de ressources humaines en FOAD</t>
  </si>
  <si>
    <t>A.3.3  L’institution dispose d’une politique de ressources humaines en FOAD</t>
  </si>
  <si>
    <t>A.4.1  les infrastructures immobilières</t>
  </si>
  <si>
    <t>A.4.2 les infrastructures (Uniquement pours les institutions en Médecine, Phamarcie, ...)</t>
  </si>
  <si>
    <t>Dérouler la liste</t>
  </si>
  <si>
    <t>Champs à renseigner selon les informations de l'établissement</t>
  </si>
  <si>
    <t>A.1 CONTEXTE DE L’ÉTABLISSEMENT ET STRATÉGIE DE L’OFFRE DE FORMATION</t>
  </si>
  <si>
    <t>A.2  RESSOURCES D’APPRENTISSAGE</t>
  </si>
  <si>
    <t>A.3  PROCESSUS D’APPRENTISSAGE</t>
  </si>
  <si>
    <t>INFRASTRUCTURES</t>
  </si>
  <si>
    <t>RESULTATS ET INTERPRETATIONS</t>
  </si>
  <si>
    <t>DECISION ET RECOMMANDATIONS</t>
  </si>
  <si>
    <t xml:space="preserve">A.1 - CONTEXTE DE L’ÉTABLISSEMENT ET STRATÉGIE DE L’OFFRE DE FORMATION </t>
  </si>
  <si>
    <t>L’établissement dispose d’une politique d’archivage pour le matériel d’apprentissage</t>
  </si>
  <si>
    <t>A.3 -  PROCESSUS D’APPRENTISSAGE</t>
  </si>
  <si>
    <t>A.2 - RESSOURCES D’APPRENTISSAGE</t>
  </si>
  <si>
    <t>A.4 - INFRASTRUCTURES</t>
  </si>
  <si>
    <t>Des points d’eau potable</t>
  </si>
  <si>
    <t>A4.1</t>
  </si>
  <si>
    <t>A4.2</t>
  </si>
  <si>
    <t xml:space="preserve">RAPPORT D'EVALUATION </t>
  </si>
  <si>
    <t>NOM &amp; PRENOMS EXPERT :</t>
  </si>
  <si>
    <t>ADRESSE (Institution, email &amp; téléphone) :</t>
  </si>
  <si>
    <t xml:space="preserve">DECISION EXPERT : </t>
  </si>
  <si>
    <t>II. RESUME DETAILLE DES NOTES ET ZONES D'ACTION</t>
  </si>
  <si>
    <t>III. RECOMMANDATIONS</t>
  </si>
  <si>
    <t>Des locaux pour la tenue des Conseils ou Assemblées et pour toutes autres reunions</t>
  </si>
  <si>
    <t>Les Dispositifs physiques</t>
  </si>
  <si>
    <t>Les dispositifs numériques</t>
  </si>
  <si>
    <t>Un système de visioconférence pour la tenue des assemblées, des conseils, des soutenances, etc.</t>
  </si>
  <si>
    <t>Une bibliothèque virtuelle avec des abonnements à des bases de données bibliographiques</t>
  </si>
  <si>
    <t>Une salle informatique avec connexion Internet d’au moins 30 places assises pour les étudiants sur place</t>
  </si>
  <si>
    <t>Des toilettes clairement identifiées garçons/filles pour les étudiants sur place</t>
  </si>
  <si>
    <t xml:space="preserve">Une salle avec connexion Internet des professeurs sur place </t>
  </si>
  <si>
    <t>Une bibliothèque avec une salle de lecture d’au moins 30 places assises pour les étudiants sur place</t>
  </si>
  <si>
    <t>Des bureaux pour les Responsables des structures de l'institution (Administratif et Technique)</t>
  </si>
  <si>
    <t>Une plateforme additive ou existence d'un module intégré au systéme d'apprentissage  dédié.e aux travaux pratiques et dirigées</t>
  </si>
  <si>
    <t>Un bâtiment administratif affecté au Conseil de direction et/ou au Rectorat et à leurs services d’appui</t>
  </si>
  <si>
    <t>Une plateforme additive ou existence d'un module  d'inscription, de facturation et de paiment sécurisé en ligne</t>
  </si>
  <si>
    <t>Une infrastructure réseautique  opérationnelle (réseau local/wifi, etc) pour les etudiants/enseignants sur place</t>
  </si>
  <si>
    <t>Un hébergement local ou un hébergement (serveur dédiée ou Cloud)  externe chez un prestataire   de la plateforme numérique d’apprentissage (voir le contrat)</t>
  </si>
  <si>
    <t>Une bande passante  conséquente pour la connectivité des etudiants/enseignants sur place (voir contrat)</t>
  </si>
  <si>
    <t>Une connectivité internet de type dédiée (Liaison spécialisée, fibre, etc) pour les etudiants/enseignats sur place (voir contrat)</t>
  </si>
  <si>
    <t>La preuve de la disponbilité du serveur en cas de montée en charge (internautes en simulatnées sur la plateforme) selon le nombre d'etudiants de l'établissement (voir  rapport du test)</t>
  </si>
  <si>
    <t>Un dispositfi ou un système de sauvegarde et d'archivages des données issues de la plateforme d'apprentissage</t>
  </si>
  <si>
    <t>Des bureaux pour les enseignants permanents (Université virtuelle)</t>
  </si>
  <si>
    <t>Une salle destinée aux organisations estudiantines  (Université virtuelle)</t>
  </si>
  <si>
    <t>Un espace affecté aux activités sportives et aux loisirs  (Université virtuelle)</t>
  </si>
  <si>
    <t>IMPRIMER</t>
  </si>
  <si>
    <t xml:space="preserve">OUI </t>
  </si>
  <si>
    <t>Excellent</t>
  </si>
  <si>
    <t>Code</t>
  </si>
  <si>
    <t>REFERENCE</t>
  </si>
  <si>
    <t>RESULTATS</t>
  </si>
  <si>
    <t>RESUME GENERAL DES SCORES ET RESULTATS</t>
  </si>
  <si>
    <t>RESUME DETAILLE DES NOTES, SCORES ET RESULTATS</t>
  </si>
  <si>
    <t>CRITERES CRUCIAUX</t>
  </si>
  <si>
    <t>L’établissement apporte des éléments chiffrés et des rapports officiels visés par la
gouvernance, qui mettent en évidence que l’apprentissage en ligne/FOAD fait partie intégrante de la stratégie de l’institution :</t>
  </si>
  <si>
    <t>éléments de preuve de planification : comptes rendus de décision de la gouvernance, procès-verbal des réunions des conseils, plans stratégiques, plans
d’action, études d’opportunités, justification du projet, études de faisabilité, etc</t>
  </si>
  <si>
    <t>éléments de preuve de gestion : budgétisation annuelle des FOAD sur la période de certification, bilan ou budget prévisionnel des coûts de fonctionnement et d’équipement, bilan comptable et financier, rapports de gestion des compétences, tableaux de bord des effectifs apprenants, tableaux de bord ou prévision de performances, etc.</t>
  </si>
  <si>
    <t>C.1</t>
  </si>
  <si>
    <t>éléments de preuve que l’offre de FOAD dispose d’un environnement propice aux TICE : liste des équipements et des personnels dédiés à la FOAD ou la part réservée à la FOAD, existence d’une infothèque fonctionnelle et statistiques d’usage, salles de connexion et bilan d’exploitation, bibliothèque virtuelle et description des capacités, etc.</t>
  </si>
  <si>
    <t>Toutes les procédures de gestion de la FOAD qui s’appuient sur une technologie numérique doivent avoir été testées convenablement, selon les meilleures pratiques du secteur. Exemples de tests techniques  : accéder aux environnements numériques de travail, sécuriser les accès, organiser les architectures des FOAD, mettre à disposition les contenus et les activités pédagogiques, collecter les informations et les documents, interagir avec les apprenants et les personnels, saisir les évaluations et les résultats d’évaluation des connaissances, etc. L’établissement doit disposer du capital humain et des instruments nécessaires à la maitrise de toute la chaîne technologique.</t>
  </si>
  <si>
    <t>L’établissement met en œuvre une politique de catalogage et d’archivage du matériel d’apprentissage et des équipements pédagogiques ainsi que de leur documentation technique.</t>
  </si>
  <si>
    <t>Le dispositif pédagogique de la FOAD permet ou prévoit un système de suivi et d’accompagnement des apprenants sur l’environnement numérique de travail, de manière à ce que le niveau d’acquisition des compétences et les registres d’activités des enseignants et des apprenants soient capables d’être reconstitués (alertes, informations pratiques, contrôles continus, dépôt de ressources, dépôt de devoirs, communication, activités en ligne, …).</t>
  </si>
  <si>
    <t>L’établissement met en place un système formel de soutien aux apprenants (de manière générale à tous les acteurs du dispositif) tant pour tout ce qui touche aux questions techniques (accès aux ENT, problèmes techniques liés à l’utilisation des équipements) que pour ce qui touche aux questions pédagogiques (identification des apprenants en détresse et diverses mesures de prise en charge).</t>
  </si>
  <si>
    <t>Des directives de conception et d’usage des dispositifs pédagogiques numériques sont disponibles pour chaque catégorie d’usagers (personnels enseignants/administratifs/techniciens, apprenants) et sont mises à jour régulièrement.</t>
  </si>
  <si>
    <t>L’organisation et le calendrier des FOAD mettent en évidence leur adéquation avec les besoins identifiés des apprenants cibles (connexions simultanées, capacités d’accès, horaires, alternance avec des activités en présentiel dans le cas de travaux pratiques, etc.).</t>
  </si>
  <si>
    <t>L’établissement conçoit, adopte, et fournit des modèles de scénarios pédagogiques qui satisfassent les besoins des différents utilisateurs. Les bénéficiaires « type » dans le contexte socio-économique et infrastructurel des pays du CAMES doivent faire l’objet d’une veille.</t>
  </si>
  <si>
    <t>Les outils et procédures d’évaluation des résultats de la formation sont régulièrement mis à jour, afin de mettre en perspective les statistiques des activités numériques et la performance de la FOAD (résultats). L’amélioration de la qualité de l’offre doit s’appuyer sur ces analyses.</t>
  </si>
  <si>
    <t>L’établissement met en place un dispositif pertinent qui garantit la sécurité et la confidentialité des données personnelles des différents utilisateurs de la plateforme (informations relevant de l’identité de l’apprenant, du parcours universitaire, etc.).</t>
  </si>
  <si>
    <t>L’établissement se dote d’un règlement intérieur et de chartes qui encadrent de manière claire et concise les droits et devoirs des différents acteurs du dispositif (personnel enseignant, personnel administratif et technique, apprenants, etc.).</t>
  </si>
  <si>
    <t>L'institution à fait une analyse et une évaluation des opportunités et des besoins du marché de FOAD/FAD</t>
  </si>
  <si>
    <t>L'établissament à déterminer les débouchés de chaque offre de formation en ligne</t>
  </si>
  <si>
    <r>
      <rPr>
        <sz val="12"/>
        <rFont val="Calibri"/>
        <family val="2"/>
        <scheme val="minor"/>
      </rPr>
      <t xml:space="preserve">La </t>
    </r>
    <r>
      <rPr>
        <b/>
        <sz val="12"/>
        <rFont val="Calibri"/>
        <family val="2"/>
        <scheme val="minor"/>
      </rPr>
      <t>conformité substantielle avec tous les cirières cruciaux ci-dessous complète le</t>
    </r>
    <r>
      <rPr>
        <sz val="12"/>
        <rFont val="Calibri"/>
        <family val="2"/>
        <scheme val="minor"/>
      </rPr>
      <t xml:space="preserve">s évaluations des quatre (04) précédentes parties </t>
    </r>
  </si>
  <si>
    <t>L'institution a fait une analyse et une évaluation des opportunités et des besoins du marché de FOAD/FAD</t>
  </si>
  <si>
    <t>L'établissament a déterminé les débouchés de chaque offre de formation en ligne</t>
  </si>
  <si>
    <t>Grille automatisée d'Évaluation d'une offre de  Formation Ouverte et/ou À Distance (FOAD) du Programme Reconnaissance et Équivalence des Diplômes (PRED) du CAMES</t>
  </si>
  <si>
    <t>CC</t>
  </si>
  <si>
    <r>
      <t xml:space="preserve">OFFRE DE FORMATION : </t>
    </r>
    <r>
      <rPr>
        <i/>
        <sz val="14"/>
        <color theme="6" tint="-0.499984740745262"/>
        <rFont val="Arial Narrow"/>
        <family val="2"/>
      </rPr>
      <t xml:space="preserve"> MASTER XXXXXXX xxxxxxxxxxxxxxxx xxxxxxxxxxx</t>
    </r>
  </si>
  <si>
    <t>ETABLISSEMENT : XXXXXXXXXXXXXXXXXXX</t>
  </si>
  <si>
    <r>
      <t xml:space="preserve">L'outil de travail, que vous vous apprêtez à utiliser, constitue une aide à la décision en vue d'évaluer une offre de  FOAD au PRED, en faisant appel principalement au "référentiel qualité du CAMES pour l' accréditation des offres de  FOAD des institutions d'enseignement supérieur et de recherche (ROF)" . Pour rappel, le dossier de candidature d'une offre de formation est un rapport d'auto-évaluation de ce programme basé sur le ROF, auquel est annexé les éléments de preuve. En outre de la feuille "Page de Garde", les feuilles constituant la présente grille correspondent (i) aux champs à évaluer "A1 à A3" et infrastructures; (ii) à la présentation du score de l'évaluation "Résultats";  (iii) à la partie réservée à la décision des évaluateurs "Décision &amp; recommandations". Les champs, numérotés en cohérence avec le ROF, regroupent plusieurs références, qui se déclinent en critères. L'appréciation du niveau de mise en oeuvre d'un critère s'appuie sur la qualité des preuves apportées. Cette appréciation est portée dans les colonnes 3 à 6, selon un jugement qualitatif de type Excellent, Oui entier, OUI partiel ou NON. Cela correspond quantitativement et respectivement à la notation 15, 10, 5, 0. La colonne 7 est dédié aux éventuelles observations, à titre justificatif.                                                                                                                                                                                                                                                                                                                                                                                                        Pour des niveaux d'études qui n'exigent pas la recherche (DTS, DUT, ...), il convient de choisir systématiquement l'option " Excellent", afin de ne pas biaiser les résultats finaux. </t>
    </r>
    <r>
      <rPr>
        <b/>
        <sz val="14"/>
        <color rgb="FFFF0000"/>
        <rFont val="Arial Narrow"/>
        <family val="2"/>
      </rPr>
      <t xml:space="preserve">N.B : En cas de difficultés, contacter assistance_pred@cames.online.  </t>
    </r>
  </si>
</sst>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b/>
      <sz val="11"/>
      <color theme="1"/>
      <name val="Calibri"/>
      <family val="2"/>
      <scheme val="minor"/>
    </font>
    <font>
      <b/>
      <sz val="22"/>
      <name val="Arial"/>
      <family val="2"/>
    </font>
    <font>
      <sz val="18"/>
      <name val="Arial"/>
      <family val="2"/>
    </font>
    <font>
      <sz val="12"/>
      <name val="Times New Roman"/>
      <family val="1"/>
    </font>
    <font>
      <sz val="10"/>
      <name val="Arial"/>
      <family val="2"/>
    </font>
    <font>
      <b/>
      <sz val="12"/>
      <name val="Times New Roman"/>
      <family val="1"/>
    </font>
    <font>
      <u/>
      <sz val="10"/>
      <color indexed="12"/>
      <name val="Arial"/>
      <family val="2"/>
    </font>
    <font>
      <b/>
      <sz val="11"/>
      <color theme="1"/>
      <name val="Arial Narrow"/>
      <family val="2"/>
    </font>
    <font>
      <b/>
      <sz val="20"/>
      <color theme="7" tint="-0.499984740745262"/>
      <name val="Arial Narrow"/>
      <family val="2"/>
    </font>
    <font>
      <sz val="10"/>
      <color theme="1"/>
      <name val="Arial Narrow"/>
      <family val="2"/>
    </font>
    <font>
      <sz val="11"/>
      <color theme="1"/>
      <name val="Calibri"/>
      <family val="2"/>
      <scheme val="minor"/>
    </font>
    <font>
      <b/>
      <sz val="10"/>
      <color theme="1"/>
      <name val="Arial Narrow"/>
      <family val="2"/>
    </font>
    <font>
      <b/>
      <sz val="14"/>
      <color theme="7" tint="-0.499984740745262"/>
      <name val="Arial Narrow"/>
      <family val="2"/>
    </font>
    <font>
      <b/>
      <sz val="14"/>
      <color rgb="FFFF0000"/>
      <name val="Arial Narrow"/>
      <family val="2"/>
    </font>
    <font>
      <u/>
      <sz val="14"/>
      <color indexed="12"/>
      <name val="Arial Narrow"/>
      <family val="2"/>
    </font>
    <font>
      <b/>
      <sz val="12"/>
      <color theme="1"/>
      <name val="Arial Narrow"/>
      <family val="2"/>
    </font>
    <font>
      <b/>
      <sz val="14"/>
      <color theme="1"/>
      <name val="Arial Narrow"/>
      <family val="2"/>
    </font>
    <font>
      <b/>
      <sz val="12"/>
      <color theme="1"/>
      <name val="Calibri"/>
      <family val="2"/>
      <scheme val="minor"/>
    </font>
    <font>
      <b/>
      <sz val="12"/>
      <name val="Arial Narrow"/>
      <family val="2"/>
    </font>
    <font>
      <sz val="12"/>
      <color theme="1"/>
      <name val="Arial Narrow"/>
      <family val="2"/>
    </font>
    <font>
      <b/>
      <sz val="10"/>
      <color theme="1"/>
      <name val="Calibri"/>
      <family val="2"/>
      <scheme val="minor"/>
    </font>
    <font>
      <sz val="10"/>
      <color theme="1"/>
      <name val="Calibri"/>
      <family val="2"/>
      <scheme val="minor"/>
    </font>
    <font>
      <b/>
      <i/>
      <sz val="12"/>
      <color theme="7" tint="-0.499984740745262"/>
      <name val="Arial Narrow"/>
      <family val="2"/>
    </font>
    <font>
      <b/>
      <i/>
      <sz val="14"/>
      <color theme="1"/>
      <name val="Arial Narrow"/>
      <family val="2"/>
    </font>
    <font>
      <b/>
      <sz val="11"/>
      <color rgb="FF00B050"/>
      <name val="Calibri"/>
      <family val="2"/>
      <scheme val="minor"/>
    </font>
    <font>
      <b/>
      <sz val="18"/>
      <color theme="1"/>
      <name val="Arial Black"/>
      <family val="2"/>
    </font>
    <font>
      <b/>
      <sz val="11"/>
      <color theme="1"/>
      <name val="Arial Black"/>
      <family val="2"/>
    </font>
    <font>
      <b/>
      <sz val="16"/>
      <color theme="1"/>
      <name val="Arial Narrow"/>
      <family val="2"/>
    </font>
    <font>
      <sz val="12"/>
      <color theme="1"/>
      <name val="Calibri"/>
      <family val="2"/>
      <scheme val="minor"/>
    </font>
    <font>
      <b/>
      <sz val="11"/>
      <color rgb="FFFF0000"/>
      <name val="Arial Narrow"/>
      <family val="2"/>
    </font>
    <font>
      <u/>
      <sz val="14"/>
      <color indexed="12"/>
      <name val="Arial"/>
      <family val="2"/>
    </font>
    <font>
      <b/>
      <sz val="20"/>
      <color theme="1"/>
      <name val="Calibri"/>
      <family val="2"/>
      <scheme val="minor"/>
    </font>
    <font>
      <sz val="9"/>
      <color indexed="81"/>
      <name val="Tahoma"/>
      <family val="2"/>
    </font>
    <font>
      <b/>
      <sz val="9"/>
      <color indexed="81"/>
      <name val="Tahoma"/>
      <family val="2"/>
    </font>
    <font>
      <b/>
      <sz val="12"/>
      <name val="Calibri"/>
      <family val="2"/>
      <scheme val="minor"/>
    </font>
    <font>
      <sz val="12"/>
      <name val="Calibri"/>
      <family val="2"/>
      <scheme val="minor"/>
    </font>
    <font>
      <sz val="12"/>
      <name val="Arial Narrow"/>
      <family val="2"/>
    </font>
    <font>
      <b/>
      <sz val="20"/>
      <name val="Arial Narrow"/>
      <family val="2"/>
    </font>
    <font>
      <b/>
      <sz val="14"/>
      <name val="Arial Narrow"/>
      <family val="2"/>
    </font>
    <font>
      <b/>
      <sz val="14"/>
      <color theme="6" tint="-0.499984740745262"/>
      <name val="Arial Narrow"/>
      <family val="2"/>
    </font>
    <font>
      <i/>
      <sz val="14"/>
      <color theme="6" tint="-0.499984740745262"/>
      <name val="Arial Narrow"/>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auto="1"/>
      </bottom>
      <diagonal/>
    </border>
    <border>
      <left/>
      <right/>
      <top/>
      <bottom style="dashed">
        <color auto="1"/>
      </bottom>
      <diagonal/>
    </border>
    <border>
      <left style="medium">
        <color indexed="64"/>
      </left>
      <right/>
      <top/>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diagonal/>
    </border>
    <border>
      <left/>
      <right/>
      <top style="thin">
        <color auto="1"/>
      </top>
      <bottom/>
      <diagonal/>
    </border>
    <border>
      <left style="thick">
        <color theme="6" tint="-0.499984740745262"/>
      </left>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top/>
      <bottom/>
      <diagonal/>
    </border>
    <border>
      <left/>
      <right style="thick">
        <color theme="6" tint="-0.499984740745262"/>
      </right>
      <top/>
      <bottom/>
      <diagonal/>
    </border>
    <border>
      <left style="thick">
        <color theme="6" tint="-0.499984740745262"/>
      </left>
      <right/>
      <top/>
      <bottom style="thick">
        <color theme="6" tint="-0.499984740745262"/>
      </bottom>
      <diagonal/>
    </border>
    <border>
      <left/>
      <right style="thick">
        <color theme="6" tint="-0.499984740745262"/>
      </right>
      <top/>
      <bottom style="thick">
        <color theme="6" tint="-0.499984740745262"/>
      </bottom>
      <diagonal/>
    </border>
    <border>
      <left style="thin">
        <color auto="1"/>
      </left>
      <right/>
      <top/>
      <bottom/>
      <diagonal/>
    </border>
    <border>
      <left style="dashed">
        <color theme="0" tint="-0.14996795556505021"/>
      </left>
      <right/>
      <top style="dashed">
        <color theme="0" tint="-0.14996795556505021"/>
      </top>
      <bottom/>
      <diagonal/>
    </border>
    <border>
      <left/>
      <right/>
      <top style="dashed">
        <color theme="0" tint="-0.14996795556505021"/>
      </top>
      <bottom/>
      <diagonal/>
    </border>
    <border>
      <left/>
      <right style="dashed">
        <color theme="0" tint="-0.14996795556505021"/>
      </right>
      <top style="dashed">
        <color theme="0" tint="-0.14996795556505021"/>
      </top>
      <bottom/>
      <diagonal/>
    </border>
    <border>
      <left style="dashed">
        <color theme="0" tint="-0.14996795556505021"/>
      </left>
      <right/>
      <top/>
      <bottom/>
      <diagonal/>
    </border>
    <border>
      <left/>
      <right style="dashed">
        <color theme="0" tint="-0.14996795556505021"/>
      </right>
      <top/>
      <bottom/>
      <diagonal/>
    </border>
    <border>
      <left style="dashed">
        <color theme="0" tint="-0.14996795556505021"/>
      </left>
      <right/>
      <top/>
      <bottom style="dashed">
        <color theme="0" tint="-0.14996795556505021"/>
      </bottom>
      <diagonal/>
    </border>
    <border>
      <left/>
      <right/>
      <top/>
      <bottom style="dashed">
        <color theme="0" tint="-0.14996795556505021"/>
      </bottom>
      <diagonal/>
    </border>
    <border>
      <left/>
      <right style="dashed">
        <color theme="0" tint="-0.14996795556505021"/>
      </right>
      <top/>
      <bottom style="dashed">
        <color theme="0" tint="-0.14996795556505021"/>
      </bottom>
      <diagonal/>
    </border>
    <border>
      <left/>
      <right style="dashed">
        <color theme="0" tint="-0.1498764000366222"/>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7" fillId="0" borderId="0" applyNumberFormat="0" applyFill="0" applyBorder="0" applyAlignment="0" applyProtection="0">
      <alignment vertical="top"/>
      <protection locked="0"/>
    </xf>
    <xf numFmtId="9" fontId="11" fillId="0" borderId="0" applyFont="0" applyFill="0" applyBorder="0" applyAlignment="0" applyProtection="0"/>
  </cellStyleXfs>
  <cellXfs count="236">
    <xf numFmtId="0" fontId="0" fillId="0" borderId="0" xfId="0"/>
    <xf numFmtId="0" fontId="0" fillId="3" borderId="0" xfId="0" applyFill="1"/>
    <xf numFmtId="0" fontId="0" fillId="3" borderId="3" xfId="0" applyFill="1" applyBorder="1"/>
    <xf numFmtId="0" fontId="10" fillId="3" borderId="3" xfId="0" applyFont="1" applyFill="1" applyBorder="1" applyAlignment="1">
      <alignment vertical="center"/>
    </xf>
    <xf numFmtId="0" fontId="0" fillId="3" borderId="3" xfId="0" applyFill="1" applyBorder="1" applyAlignment="1">
      <alignment vertical="center"/>
    </xf>
    <xf numFmtId="0" fontId="8"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12" fillId="6" borderId="3" xfId="0" applyFont="1" applyFill="1" applyBorder="1" applyAlignment="1">
      <alignment vertical="center"/>
    </xf>
    <xf numFmtId="0" fontId="12" fillId="6" borderId="3" xfId="0" applyFont="1" applyFill="1" applyBorder="1"/>
    <xf numFmtId="0" fontId="1" fillId="0" borderId="3" xfId="0" applyFont="1" applyFill="1" applyBorder="1" applyAlignment="1">
      <alignment wrapText="1"/>
    </xf>
    <xf numFmtId="0" fontId="1" fillId="0" borderId="3" xfId="0" applyFont="1" applyFill="1" applyBorder="1"/>
    <xf numFmtId="0" fontId="0" fillId="0" borderId="3" xfId="0" applyFill="1" applyBorder="1"/>
    <xf numFmtId="0" fontId="10" fillId="7" borderId="3" xfId="0" applyFont="1" applyFill="1" applyBorder="1" applyAlignment="1">
      <alignment horizontal="center" vertical="center"/>
    </xf>
    <xf numFmtId="0" fontId="0" fillId="3" borderId="0" xfId="0" applyFill="1" applyBorder="1"/>
    <xf numFmtId="0" fontId="0" fillId="3" borderId="0" xfId="0" applyFill="1" applyAlignment="1">
      <alignment horizontal="left"/>
    </xf>
    <xf numFmtId="0" fontId="0" fillId="0" borderId="0" xfId="0" applyAlignment="1">
      <alignment wrapText="1"/>
    </xf>
    <xf numFmtId="0" fontId="0" fillId="9" borderId="0" xfId="0" applyFill="1"/>
    <xf numFmtId="0" fontId="19" fillId="3" borderId="1" xfId="0" applyFont="1" applyFill="1" applyBorder="1" applyAlignment="1">
      <alignment horizontal="center" vertical="center" wrapText="1"/>
    </xf>
    <xf numFmtId="0" fontId="12" fillId="6" borderId="3" xfId="0" applyFont="1" applyFill="1" applyBorder="1" applyAlignment="1">
      <alignment horizontal="left"/>
    </xf>
    <xf numFmtId="0" fontId="10" fillId="6" borderId="3" xfId="0" applyFont="1" applyFill="1" applyBorder="1" applyAlignment="1">
      <alignment horizontal="left"/>
    </xf>
    <xf numFmtId="0" fontId="20" fillId="3" borderId="3" xfId="0" applyFont="1" applyFill="1" applyBorder="1" applyAlignment="1">
      <alignment horizontal="center" vertical="center"/>
    </xf>
    <xf numFmtId="0" fontId="20" fillId="7" borderId="3" xfId="0" applyFont="1" applyFill="1" applyBorder="1" applyAlignment="1">
      <alignment horizontal="center" vertical="center"/>
    </xf>
    <xf numFmtId="0" fontId="16" fillId="3" borderId="3" xfId="0" applyFont="1" applyFill="1" applyBorder="1" applyAlignment="1">
      <alignment horizontal="center" vertical="center"/>
    </xf>
    <xf numFmtId="0" fontId="12" fillId="3" borderId="3" xfId="0" applyFont="1" applyFill="1" applyBorder="1" applyAlignment="1">
      <alignment horizontal="center" vertical="center"/>
    </xf>
    <xf numFmtId="0" fontId="22" fillId="3" borderId="0" xfId="0" applyFont="1" applyFill="1"/>
    <xf numFmtId="0" fontId="22" fillId="3" borderId="0" xfId="0" applyFont="1" applyFill="1" applyAlignment="1">
      <alignment horizontal="center"/>
    </xf>
    <xf numFmtId="0" fontId="10" fillId="6" borderId="3" xfId="0" applyFont="1" applyFill="1" applyBorder="1" applyAlignment="1">
      <alignment horizontal="center" vertical="center"/>
    </xf>
    <xf numFmtId="0" fontId="12" fillId="6" borderId="3" xfId="0" applyFont="1" applyFill="1" applyBorder="1" applyAlignment="1">
      <alignment horizontal="left" wrapText="1"/>
    </xf>
    <xf numFmtId="0" fontId="0" fillId="11" borderId="17" xfId="0" applyFill="1" applyBorder="1"/>
    <xf numFmtId="0" fontId="0" fillId="11" borderId="18" xfId="0" applyFill="1" applyBorder="1"/>
    <xf numFmtId="0" fontId="3" fillId="11" borderId="17" xfId="0" applyFont="1" applyFill="1" applyBorder="1" applyAlignment="1">
      <alignment horizontal="center"/>
    </xf>
    <xf numFmtId="0" fontId="3" fillId="11" borderId="18" xfId="0" applyFont="1" applyFill="1" applyBorder="1" applyAlignment="1">
      <alignment horizontal="center"/>
    </xf>
    <xf numFmtId="0" fontId="9" fillId="11" borderId="17" xfId="0" applyFont="1" applyFill="1" applyBorder="1" applyAlignment="1">
      <alignment horizontal="center" vertical="center" wrapText="1"/>
    </xf>
    <xf numFmtId="0" fontId="9" fillId="11" borderId="18" xfId="0" applyFont="1" applyFill="1" applyBorder="1" applyAlignment="1">
      <alignment horizontal="center" vertical="center" wrapText="1"/>
    </xf>
    <xf numFmtId="0" fontId="13" fillId="12" borderId="17" xfId="0" applyFont="1" applyFill="1" applyBorder="1" applyAlignment="1">
      <alignment horizontal="left" vertical="center" wrapText="1"/>
    </xf>
    <xf numFmtId="0" fontId="23" fillId="12" borderId="18" xfId="0" applyFont="1" applyFill="1" applyBorder="1" applyAlignment="1">
      <alignment horizontal="center" vertical="center" wrapText="1"/>
    </xf>
    <xf numFmtId="0" fontId="4" fillId="11" borderId="17" xfId="0" applyFont="1" applyFill="1" applyBorder="1" applyAlignment="1">
      <alignment horizontal="left"/>
    </xf>
    <xf numFmtId="0" fontId="5" fillId="11" borderId="18" xfId="0" applyFont="1" applyFill="1" applyBorder="1" applyAlignment="1">
      <alignment horizontal="left"/>
    </xf>
    <xf numFmtId="0" fontId="0" fillId="11" borderId="19" xfId="0" applyFill="1" applyBorder="1"/>
    <xf numFmtId="0" fontId="0" fillId="11" borderId="20" xfId="0" applyFill="1" applyBorder="1"/>
    <xf numFmtId="0" fontId="19" fillId="11" borderId="1" xfId="0" applyFont="1" applyFill="1" applyBorder="1" applyAlignment="1">
      <alignment horizontal="center" vertical="center" wrapText="1"/>
    </xf>
    <xf numFmtId="0" fontId="1" fillId="11" borderId="3" xfId="0" applyFont="1" applyFill="1" applyBorder="1"/>
    <xf numFmtId="0" fontId="0" fillId="11" borderId="3" xfId="0" applyFill="1" applyBorder="1"/>
    <xf numFmtId="0" fontId="1" fillId="11" borderId="3" xfId="0" applyFont="1" applyFill="1" applyBorder="1" applyAlignment="1">
      <alignment wrapText="1"/>
    </xf>
    <xf numFmtId="0" fontId="16" fillId="11" borderId="3" xfId="0" applyFont="1" applyFill="1" applyBorder="1" applyAlignment="1">
      <alignment horizontal="left" vertical="center" wrapText="1"/>
    </xf>
    <xf numFmtId="0" fontId="20" fillId="11" borderId="3" xfId="0" applyFont="1" applyFill="1" applyBorder="1" applyAlignment="1">
      <alignment horizontal="left" wrapText="1"/>
    </xf>
    <xf numFmtId="0" fontId="10" fillId="14" borderId="0" xfId="0" applyFont="1" applyFill="1" applyAlignment="1">
      <alignment horizontal="left"/>
    </xf>
    <xf numFmtId="0" fontId="8" fillId="10" borderId="0" xfId="0" applyFont="1" applyFill="1"/>
    <xf numFmtId="0" fontId="0" fillId="10" borderId="0" xfId="0" applyFill="1" applyAlignment="1">
      <alignment horizontal="left"/>
    </xf>
    <xf numFmtId="0" fontId="0" fillId="10" borderId="0" xfId="0" applyFill="1"/>
    <xf numFmtId="0" fontId="0" fillId="10" borderId="0" xfId="0" applyFill="1" applyBorder="1"/>
    <xf numFmtId="0" fontId="0" fillId="10" borderId="8" xfId="0" applyFill="1" applyBorder="1"/>
    <xf numFmtId="0" fontId="0" fillId="11" borderId="8" xfId="0" applyFill="1" applyBorder="1" applyAlignment="1">
      <alignment horizontal="left"/>
    </xf>
    <xf numFmtId="0" fontId="0" fillId="12" borderId="8" xfId="0" applyFill="1" applyBorder="1" applyAlignment="1">
      <alignment horizontal="left"/>
    </xf>
    <xf numFmtId="0" fontId="10" fillId="3" borderId="0" xfId="0" applyFont="1" applyFill="1" applyBorder="1" applyAlignment="1">
      <alignment horizontal="left" vertical="top" wrapText="1"/>
    </xf>
    <xf numFmtId="9" fontId="10" fillId="3" borderId="0" xfId="2" applyFont="1" applyFill="1" applyBorder="1" applyAlignment="1">
      <alignment horizontal="center" vertical="center"/>
    </xf>
    <xf numFmtId="0" fontId="12" fillId="13" borderId="7" xfId="0" applyFont="1" applyFill="1" applyBorder="1" applyAlignment="1">
      <alignment horizontal="center"/>
    </xf>
    <xf numFmtId="0" fontId="19" fillId="11" borderId="1" xfId="0" applyFont="1" applyFill="1" applyBorder="1" applyAlignment="1">
      <alignment horizontal="left" vertical="center" wrapText="1"/>
    </xf>
    <xf numFmtId="0" fontId="17"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16" fillId="11" borderId="3" xfId="0" applyFont="1" applyFill="1" applyBorder="1" applyAlignment="1">
      <alignment horizontal="center" vertical="center"/>
    </xf>
    <xf numFmtId="0" fontId="17" fillId="11" borderId="3" xfId="0" applyFont="1" applyFill="1" applyBorder="1" applyAlignment="1">
      <alignment horizontal="center" vertical="center"/>
    </xf>
    <xf numFmtId="0" fontId="17" fillId="11" borderId="3" xfId="0" applyFont="1" applyFill="1" applyBorder="1" applyAlignment="1">
      <alignment vertical="center"/>
    </xf>
    <xf numFmtId="0" fontId="20" fillId="3" borderId="4" xfId="0" applyFont="1" applyFill="1" applyBorder="1" applyAlignment="1">
      <alignment horizontal="left" vertical="center" wrapText="1"/>
    </xf>
    <xf numFmtId="0" fontId="17" fillId="11" borderId="3" xfId="0" applyFont="1" applyFill="1" applyBorder="1" applyAlignment="1">
      <alignment horizontal="left" vertical="center"/>
    </xf>
    <xf numFmtId="0" fontId="17" fillId="11" borderId="3"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20" fillId="3" borderId="3" xfId="0" applyFont="1" applyFill="1" applyBorder="1" applyAlignment="1">
      <alignment horizontal="left" vertical="center"/>
    </xf>
    <xf numFmtId="0" fontId="16" fillId="3" borderId="0" xfId="0" applyFont="1" applyFill="1" applyBorder="1" applyAlignment="1">
      <alignment horizontal="left" vertical="center"/>
    </xf>
    <xf numFmtId="0" fontId="17" fillId="13" borderId="7" xfId="0" applyFont="1" applyFill="1" applyBorder="1" applyAlignment="1">
      <alignment horizontal="center"/>
    </xf>
    <xf numFmtId="0" fontId="12" fillId="6" borderId="3" xfId="0" applyFont="1" applyFill="1" applyBorder="1" applyAlignment="1">
      <alignment horizontal="center" vertical="center"/>
    </xf>
    <xf numFmtId="0" fontId="12" fillId="6" borderId="3" xfId="0" applyFont="1" applyFill="1" applyBorder="1" applyAlignment="1">
      <alignment horizontal="center"/>
    </xf>
    <xf numFmtId="0" fontId="10" fillId="3" borderId="0" xfId="0" applyFont="1" applyFill="1" applyBorder="1" applyAlignment="1">
      <alignment horizontal="left" vertical="center" wrapText="1"/>
    </xf>
    <xf numFmtId="0" fontId="10" fillId="3" borderId="0" xfId="0" applyFont="1" applyFill="1" applyBorder="1" applyAlignment="1">
      <alignment horizontal="left"/>
    </xf>
    <xf numFmtId="0" fontId="10"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0" fillId="10" borderId="8" xfId="0" applyFill="1" applyBorder="1" applyAlignment="1">
      <alignment horizontal="left" vertical="center"/>
    </xf>
    <xf numFmtId="0" fontId="18" fillId="10" borderId="7" xfId="0" applyFont="1" applyFill="1" applyBorder="1"/>
    <xf numFmtId="0" fontId="25" fillId="3" borderId="0" xfId="0" applyFont="1" applyFill="1"/>
    <xf numFmtId="0" fontId="0" fillId="3" borderId="23" xfId="0" applyFill="1" applyBorder="1"/>
    <xf numFmtId="0" fontId="0" fillId="3" borderId="24" xfId="0" applyFill="1" applyBorder="1"/>
    <xf numFmtId="0" fontId="0" fillId="3" borderId="25" xfId="0" applyFill="1" applyBorder="1"/>
    <xf numFmtId="0" fontId="0" fillId="3" borderId="26" xfId="0" applyFill="1" applyBorder="1"/>
    <xf numFmtId="0" fontId="17" fillId="12" borderId="0" xfId="0" applyFont="1" applyFill="1" applyBorder="1" applyAlignment="1"/>
    <xf numFmtId="0" fontId="28" fillId="3" borderId="22" xfId="0" applyFont="1" applyFill="1" applyBorder="1" applyAlignment="1">
      <alignment wrapText="1"/>
    </xf>
    <xf numFmtId="0" fontId="20" fillId="11" borderId="25" xfId="0" applyFont="1" applyFill="1" applyBorder="1" applyAlignment="1">
      <alignment wrapText="1"/>
    </xf>
    <xf numFmtId="0" fontId="17" fillId="12" borderId="25" xfId="0" applyFont="1" applyFill="1" applyBorder="1" applyAlignment="1"/>
    <xf numFmtId="0" fontId="17" fillId="12" borderId="26" xfId="0" applyFont="1" applyFill="1" applyBorder="1" applyAlignment="1"/>
    <xf numFmtId="0" fontId="17" fillId="12" borderId="25" xfId="0" applyFont="1" applyFill="1" applyBorder="1" applyAlignment="1">
      <alignment vertical="center"/>
    </xf>
    <xf numFmtId="0" fontId="17" fillId="13" borderId="25" xfId="0" applyFont="1" applyFill="1" applyBorder="1" applyAlignment="1"/>
    <xf numFmtId="0" fontId="17" fillId="3" borderId="25" xfId="0" applyFont="1" applyFill="1" applyBorder="1" applyAlignment="1"/>
    <xf numFmtId="0" fontId="17" fillId="3" borderId="0" xfId="0" applyFont="1" applyFill="1" applyBorder="1" applyAlignment="1"/>
    <xf numFmtId="0" fontId="17" fillId="3" borderId="26" xfId="0" applyFont="1" applyFill="1" applyBorder="1" applyAlignment="1"/>
    <xf numFmtId="0" fontId="17" fillId="3" borderId="27" xfId="0" applyFont="1" applyFill="1" applyBorder="1" applyAlignment="1"/>
    <xf numFmtId="0" fontId="17" fillId="3" borderId="28" xfId="0" applyFont="1" applyFill="1" applyBorder="1" applyAlignment="1"/>
    <xf numFmtId="0" fontId="17" fillId="3" borderId="29" xfId="0" applyFont="1" applyFill="1" applyBorder="1" applyAlignment="1"/>
    <xf numFmtId="0" fontId="12" fillId="6" borderId="0" xfId="0" applyFont="1" applyFill="1" applyBorder="1" applyAlignment="1">
      <alignment horizontal="center" vertical="center"/>
    </xf>
    <xf numFmtId="0" fontId="10" fillId="7" borderId="0" xfId="0" applyFont="1" applyFill="1" applyBorder="1" applyAlignment="1">
      <alignment horizontal="center" vertical="center"/>
    </xf>
    <xf numFmtId="0" fontId="12" fillId="3" borderId="0" xfId="0" applyFont="1" applyFill="1" applyBorder="1" applyAlignment="1">
      <alignment horizontal="center"/>
    </xf>
    <xf numFmtId="0" fontId="20" fillId="0" borderId="3" xfId="0" applyFont="1" applyFill="1" applyBorder="1" applyAlignment="1">
      <alignment horizontal="left" vertical="center" wrapText="1"/>
    </xf>
    <xf numFmtId="0" fontId="10" fillId="0" borderId="3" xfId="0" applyFont="1" applyFill="1" applyBorder="1" applyAlignment="1">
      <alignment vertical="center"/>
    </xf>
    <xf numFmtId="0" fontId="0" fillId="0" borderId="0" xfId="0" applyFill="1"/>
    <xf numFmtId="0" fontId="19" fillId="5" borderId="1" xfId="0" applyFont="1" applyFill="1" applyBorder="1" applyAlignment="1">
      <alignment horizontal="center" vertical="center" wrapText="1"/>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0" fillId="17" borderId="3" xfId="0" applyFont="1" applyFill="1" applyBorder="1" applyAlignment="1">
      <alignment horizontal="center" vertical="center"/>
    </xf>
    <xf numFmtId="0" fontId="0" fillId="11" borderId="5" xfId="0" applyFill="1" applyBorder="1" applyAlignment="1"/>
    <xf numFmtId="0" fontId="0" fillId="2" borderId="5" xfId="0" applyFill="1" applyBorder="1" applyAlignment="1"/>
    <xf numFmtId="0" fontId="0" fillId="11" borderId="6" xfId="0" applyFill="1" applyBorder="1" applyAlignment="1"/>
    <xf numFmtId="0" fontId="0" fillId="2" borderId="6" xfId="0" applyFill="1" applyBorder="1" applyAlignment="1"/>
    <xf numFmtId="1" fontId="10" fillId="3" borderId="3" xfId="2" applyNumberFormat="1" applyFont="1" applyFill="1" applyBorder="1" applyAlignment="1">
      <alignment horizontal="center" vertical="center"/>
    </xf>
    <xf numFmtId="0" fontId="16" fillId="15" borderId="3" xfId="0" applyFont="1" applyFill="1" applyBorder="1" applyAlignment="1">
      <alignment horizontal="center" vertical="center"/>
    </xf>
    <xf numFmtId="0" fontId="20" fillId="15" borderId="3" xfId="0" applyFont="1" applyFill="1" applyBorder="1" applyAlignment="1">
      <alignment horizontal="center" vertical="center"/>
    </xf>
    <xf numFmtId="0" fontId="20" fillId="16" borderId="3" xfId="0" applyFont="1" applyFill="1" applyBorder="1" applyAlignment="1">
      <alignment horizontal="center" vertical="center"/>
    </xf>
    <xf numFmtId="0" fontId="12" fillId="8" borderId="4" xfId="0" applyFont="1" applyFill="1" applyBorder="1" applyAlignment="1">
      <alignment horizontal="center" vertical="center"/>
    </xf>
    <xf numFmtId="0" fontId="12" fillId="8" borderId="4" xfId="0" quotePrefix="1" applyFont="1" applyFill="1" applyBorder="1" applyAlignment="1">
      <alignment horizontal="center" vertical="center"/>
    </xf>
    <xf numFmtId="0" fontId="17" fillId="6" borderId="3" xfId="0" applyFont="1" applyFill="1" applyBorder="1" applyAlignment="1">
      <alignment horizontal="left" vertical="center"/>
    </xf>
    <xf numFmtId="1" fontId="0" fillId="3" borderId="3" xfId="2" applyNumberFormat="1" applyFont="1" applyFill="1" applyBorder="1" applyAlignment="1">
      <alignment horizontal="center"/>
    </xf>
    <xf numFmtId="0" fontId="0" fillId="3" borderId="0" xfId="0" applyNumberFormat="1" applyFill="1"/>
    <xf numFmtId="2" fontId="10" fillId="3" borderId="3" xfId="0" applyNumberFormat="1" applyFont="1" applyFill="1" applyBorder="1" applyAlignment="1">
      <alignment vertical="center"/>
    </xf>
    <xf numFmtId="1" fontId="20" fillId="3" borderId="3" xfId="0" applyNumberFormat="1" applyFont="1" applyFill="1" applyBorder="1" applyAlignment="1">
      <alignment horizontal="left" vertical="center" wrapText="1"/>
    </xf>
    <xf numFmtId="0" fontId="19" fillId="11" borderId="0" xfId="0" applyFont="1" applyFill="1" applyBorder="1" applyAlignment="1">
      <alignment horizontal="left" vertical="center" wrapText="1"/>
    </xf>
    <xf numFmtId="1" fontId="12" fillId="3" borderId="4" xfId="2" applyNumberFormat="1" applyFont="1" applyFill="1" applyBorder="1" applyAlignment="1">
      <alignment horizontal="center" vertical="center"/>
    </xf>
    <xf numFmtId="0" fontId="37" fillId="3" borderId="4" xfId="0" applyFont="1" applyFill="1" applyBorder="1" applyAlignment="1">
      <alignment horizontal="left" vertical="center" wrapText="1"/>
    </xf>
    <xf numFmtId="0" fontId="17" fillId="13" borderId="3" xfId="0" applyFont="1" applyFill="1" applyBorder="1" applyAlignment="1">
      <alignment horizontal="left" vertical="center"/>
    </xf>
    <xf numFmtId="0" fontId="0" fillId="11" borderId="15" xfId="0" applyFill="1" applyBorder="1" applyAlignment="1"/>
    <xf numFmtId="0" fontId="0" fillId="11" borderId="16" xfId="0" applyFill="1" applyBorder="1" applyAlignment="1"/>
    <xf numFmtId="0" fontId="2" fillId="11" borderId="17" xfId="0" applyFont="1" applyFill="1" applyBorder="1" applyAlignment="1">
      <alignment horizontal="center" vertical="center"/>
    </xf>
    <xf numFmtId="0" fontId="2" fillId="11" borderId="18" xfId="0" applyFont="1" applyFill="1" applyBorder="1" applyAlignment="1">
      <alignment horizontal="center" vertical="center"/>
    </xf>
    <xf numFmtId="0" fontId="38" fillId="11" borderId="17" xfId="0" applyFont="1" applyFill="1" applyBorder="1" applyAlignment="1">
      <alignment horizontal="center" vertical="top" wrapText="1"/>
    </xf>
    <xf numFmtId="0" fontId="38" fillId="11" borderId="18" xfId="0" applyFont="1" applyFill="1" applyBorder="1" applyAlignment="1">
      <alignment horizontal="center" vertical="top" wrapText="1"/>
    </xf>
    <xf numFmtId="0" fontId="9" fillId="11" borderId="17" xfId="0" applyFont="1" applyFill="1" applyBorder="1" applyAlignment="1">
      <alignment horizontal="center" vertical="center" wrapText="1"/>
    </xf>
    <xf numFmtId="0" fontId="9" fillId="11" borderId="18" xfId="0" applyFont="1" applyFill="1" applyBorder="1" applyAlignment="1">
      <alignment horizontal="center" vertical="center" wrapText="1"/>
    </xf>
    <xf numFmtId="0" fontId="6" fillId="11" borderId="17" xfId="0" applyFont="1" applyFill="1" applyBorder="1" applyAlignment="1">
      <alignment horizontal="right" wrapText="1"/>
    </xf>
    <xf numFmtId="0" fontId="0" fillId="11" borderId="18" xfId="0" applyFill="1" applyBorder="1" applyAlignment="1">
      <alignment horizontal="right" wrapText="1"/>
    </xf>
    <xf numFmtId="0" fontId="39" fillId="11" borderId="17" xfId="0" applyFont="1" applyFill="1" applyBorder="1" applyAlignment="1">
      <alignment horizontal="left" vertical="center" wrapText="1"/>
    </xf>
    <xf numFmtId="0" fontId="39" fillId="11" borderId="18" xfId="0" applyFont="1" applyFill="1" applyBorder="1" applyAlignment="1">
      <alignment horizontal="left" vertical="center" wrapText="1"/>
    </xf>
    <xf numFmtId="0" fontId="24" fillId="11" borderId="17" xfId="0" applyFont="1" applyFill="1" applyBorder="1" applyAlignment="1">
      <alignment horizontal="center"/>
    </xf>
    <xf numFmtId="0" fontId="24" fillId="11" borderId="18" xfId="0" applyFont="1" applyFill="1" applyBorder="1" applyAlignment="1">
      <alignment horizontal="center"/>
    </xf>
    <xf numFmtId="0" fontId="40" fillId="12" borderId="17" xfId="0" applyFont="1" applyFill="1" applyBorder="1" applyAlignment="1">
      <alignment horizontal="left" vertical="center" wrapText="1"/>
    </xf>
    <xf numFmtId="0" fontId="40" fillId="12" borderId="18" xfId="0" applyFont="1" applyFill="1" applyBorder="1" applyAlignment="1">
      <alignment horizontal="left" vertical="center" wrapText="1"/>
    </xf>
    <xf numFmtId="0" fontId="15" fillId="11" borderId="17" xfId="1" applyFont="1" applyFill="1" applyBorder="1" applyAlignment="1" applyProtection="1">
      <alignment horizontal="center"/>
    </xf>
    <xf numFmtId="0" fontId="15" fillId="11" borderId="18" xfId="1" applyFont="1" applyFill="1" applyBorder="1" applyAlignment="1" applyProtection="1">
      <alignment horizontal="center"/>
    </xf>
    <xf numFmtId="0" fontId="31" fillId="11" borderId="17" xfId="1" applyFont="1" applyFill="1" applyBorder="1" applyAlignment="1" applyProtection="1">
      <alignment horizontal="center"/>
    </xf>
    <xf numFmtId="0" fontId="31" fillId="11" borderId="18" xfId="1" applyFont="1" applyFill="1" applyBorder="1" applyAlignment="1" applyProtection="1">
      <alignment horizontal="center"/>
    </xf>
    <xf numFmtId="0" fontId="0" fillId="11" borderId="17" xfId="0" applyFill="1" applyBorder="1" applyAlignment="1"/>
    <xf numFmtId="0" fontId="0" fillId="11" borderId="18" xfId="0" applyFill="1" applyBorder="1" applyAlignment="1"/>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11" borderId="4" xfId="0" applyFont="1" applyFill="1" applyBorder="1" applyAlignment="1">
      <alignment horizontal="center"/>
    </xf>
    <xf numFmtId="0" fontId="1" fillId="11" borderId="5" xfId="0" applyFont="1" applyFill="1" applyBorder="1" applyAlignment="1">
      <alignment horizontal="center"/>
    </xf>
    <xf numFmtId="0" fontId="1" fillId="11" borderId="6" xfId="0" applyFont="1" applyFill="1" applyBorder="1" applyAlignment="1">
      <alignment horizontal="center"/>
    </xf>
    <xf numFmtId="0" fontId="17" fillId="3" borderId="0" xfId="0" applyFont="1" applyFill="1" applyAlignment="1">
      <alignment horizontal="center" vertical="center" wrapText="1"/>
    </xf>
    <xf numFmtId="0" fontId="17" fillId="3" borderId="2" xfId="0" applyFont="1" applyFill="1" applyBorder="1" applyAlignment="1">
      <alignment horizontal="center" vertical="center"/>
    </xf>
    <xf numFmtId="0" fontId="17" fillId="4" borderId="0" xfId="0" applyFont="1" applyFill="1" applyBorder="1" applyAlignment="1">
      <alignment horizontal="center" vertical="center"/>
    </xf>
    <xf numFmtId="0" fontId="0" fillId="2" borderId="5" xfId="0" applyFill="1" applyBorder="1" applyAlignment="1">
      <alignment horizontal="center"/>
    </xf>
    <xf numFmtId="0" fontId="17" fillId="4" borderId="0" xfId="0" applyFont="1" applyFill="1" applyAlignment="1">
      <alignment horizontal="center" vertical="center"/>
    </xf>
    <xf numFmtId="0" fontId="0" fillId="2" borderId="6" xfId="0" applyFill="1" applyBorder="1" applyAlignment="1">
      <alignment horizontal="center"/>
    </xf>
    <xf numFmtId="0" fontId="17" fillId="3" borderId="2" xfId="0" applyFont="1" applyFill="1" applyBorder="1" applyAlignment="1">
      <alignment horizontal="center" vertical="center" wrapText="1"/>
    </xf>
    <xf numFmtId="0" fontId="0" fillId="11" borderId="5" xfId="0" applyFill="1" applyBorder="1" applyAlignment="1">
      <alignment horizontal="center"/>
    </xf>
    <xf numFmtId="0" fontId="0" fillId="11" borderId="6" xfId="0" applyFill="1" applyBorder="1" applyAlignment="1">
      <alignment horizontal="center"/>
    </xf>
    <xf numFmtId="0" fontId="17" fillId="4" borderId="9" xfId="0" applyFont="1" applyFill="1" applyBorder="1" applyAlignment="1">
      <alignment horizontal="center" vertical="center"/>
    </xf>
    <xf numFmtId="0" fontId="17" fillId="3" borderId="0" xfId="0" applyFont="1" applyFill="1" applyAlignment="1">
      <alignment horizontal="center" vertical="center"/>
    </xf>
    <xf numFmtId="0" fontId="36" fillId="15" borderId="0" xfId="0" applyFont="1" applyFill="1" applyAlignment="1">
      <alignment horizontal="center" vertical="center" wrapText="1"/>
    </xf>
    <xf numFmtId="0" fontId="29" fillId="15" borderId="0" xfId="0" applyFont="1" applyFill="1" applyAlignment="1">
      <alignment horizontal="center" vertical="center" wrapText="1"/>
    </xf>
    <xf numFmtId="0" fontId="32" fillId="3" borderId="0" xfId="0" applyFont="1" applyFill="1" applyAlignment="1">
      <alignment horizontal="center" vertical="center"/>
    </xf>
    <xf numFmtId="0" fontId="32" fillId="3" borderId="2" xfId="0" applyFont="1" applyFill="1" applyBorder="1" applyAlignment="1">
      <alignment horizontal="center" vertical="center"/>
    </xf>
    <xf numFmtId="0" fontId="17" fillId="13" borderId="7" xfId="0" applyFont="1" applyFill="1" applyBorder="1" applyAlignment="1">
      <alignment horizontal="center" vertical="center"/>
    </xf>
    <xf numFmtId="0" fontId="17" fillId="13" borderId="7" xfId="0" applyFont="1" applyFill="1" applyBorder="1" applyAlignment="1">
      <alignment horizontal="center"/>
    </xf>
    <xf numFmtId="0" fontId="12" fillId="6" borderId="10" xfId="0" applyFont="1" applyFill="1" applyBorder="1" applyAlignment="1">
      <alignment horizontal="left" vertical="center" wrapText="1"/>
    </xf>
    <xf numFmtId="0" fontId="12" fillId="6" borderId="11" xfId="0" applyFont="1" applyFill="1" applyBorder="1" applyAlignment="1">
      <alignment horizontal="left" vertical="center" wrapText="1"/>
    </xf>
    <xf numFmtId="0" fontId="12" fillId="6" borderId="12" xfId="0" applyFont="1" applyFill="1" applyBorder="1" applyAlignment="1">
      <alignment horizontal="left" vertical="center" wrapText="1"/>
    </xf>
    <xf numFmtId="0" fontId="21" fillId="6" borderId="4" xfId="0" applyFont="1" applyFill="1" applyBorder="1" applyAlignment="1">
      <alignment horizontal="left" vertical="center" wrapText="1"/>
    </xf>
    <xf numFmtId="0" fontId="21" fillId="6" borderId="5" xfId="0" applyFont="1" applyFill="1" applyBorder="1" applyAlignment="1">
      <alignment horizontal="left" vertical="center" wrapText="1"/>
    </xf>
    <xf numFmtId="0" fontId="21" fillId="6" borderId="6" xfId="0" applyFont="1" applyFill="1" applyBorder="1" applyAlignment="1">
      <alignment horizontal="left" vertical="center" wrapText="1"/>
    </xf>
    <xf numFmtId="0" fontId="10" fillId="3" borderId="4" xfId="0" applyFont="1" applyFill="1" applyBorder="1" applyAlignment="1">
      <alignment vertical="center"/>
    </xf>
    <xf numFmtId="0" fontId="22" fillId="0" borderId="5" xfId="0" applyFont="1" applyBorder="1" applyAlignment="1"/>
    <xf numFmtId="0" fontId="22" fillId="0" borderId="6" xfId="0" applyFont="1" applyBorder="1" applyAlignment="1"/>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6" xfId="0" applyFont="1" applyFill="1" applyBorder="1" applyAlignment="1">
      <alignment horizontal="left" vertical="top" wrapText="1"/>
    </xf>
    <xf numFmtId="0" fontId="12" fillId="6" borderId="4"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12" fillId="6" borderId="13" xfId="0" applyFont="1" applyFill="1" applyBorder="1" applyAlignment="1">
      <alignment horizontal="left" vertical="center" wrapText="1"/>
    </xf>
    <xf numFmtId="0" fontId="22" fillId="0" borderId="14" xfId="0" applyFont="1" applyBorder="1" applyAlignment="1">
      <alignment vertical="center"/>
    </xf>
    <xf numFmtId="0" fontId="21" fillId="6" borderId="4" xfId="0" applyFont="1" applyFill="1" applyBorder="1" applyAlignment="1">
      <alignment horizontal="left" vertical="center"/>
    </xf>
    <xf numFmtId="0" fontId="21" fillId="6" borderId="5" xfId="0" applyFont="1" applyFill="1" applyBorder="1" applyAlignment="1">
      <alignment horizontal="left" vertical="center"/>
    </xf>
    <xf numFmtId="0" fontId="21" fillId="6" borderId="6" xfId="0" applyFont="1" applyFill="1" applyBorder="1" applyAlignment="1">
      <alignment horizontal="left" vertical="center"/>
    </xf>
    <xf numFmtId="0" fontId="20" fillId="15" borderId="31" xfId="0" applyFont="1" applyFill="1" applyBorder="1" applyAlignment="1">
      <alignment horizontal="center" vertical="center"/>
    </xf>
    <xf numFmtId="0" fontId="20" fillId="15" borderId="33" xfId="0" applyFont="1" applyFill="1" applyBorder="1" applyAlignment="1">
      <alignment horizontal="center" vertical="center"/>
    </xf>
    <xf numFmtId="0" fontId="16" fillId="6" borderId="21"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0" fillId="3" borderId="4" xfId="0" applyFont="1" applyFill="1" applyBorder="1" applyAlignment="1">
      <alignment vertical="center" wrapText="1"/>
    </xf>
    <xf numFmtId="0" fontId="22" fillId="0" borderId="5" xfId="0" applyFont="1" applyBorder="1" applyAlignment="1">
      <alignment wrapText="1"/>
    </xf>
    <xf numFmtId="0" fontId="22" fillId="0" borderId="6" xfId="0" applyFont="1" applyBorder="1" applyAlignment="1">
      <alignment wrapText="1"/>
    </xf>
    <xf numFmtId="0" fontId="20" fillId="3" borderId="31"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20" fillId="3" borderId="31"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0" fillId="15" borderId="32"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9" fontId="0" fillId="6" borderId="4" xfId="2" applyFont="1" applyFill="1" applyBorder="1" applyAlignment="1">
      <alignment horizontal="center"/>
    </xf>
    <xf numFmtId="9" fontId="0" fillId="6" borderId="6" xfId="2" applyFont="1" applyFill="1" applyBorder="1" applyAlignment="1">
      <alignment horizontal="center"/>
    </xf>
    <xf numFmtId="0" fontId="17" fillId="10" borderId="0" xfId="0" applyFont="1" applyFill="1" applyAlignment="1">
      <alignment horizontal="center"/>
    </xf>
    <xf numFmtId="0" fontId="8" fillId="12" borderId="0" xfId="0" applyFont="1" applyFill="1" applyAlignment="1">
      <alignment horizontal="left"/>
    </xf>
    <xf numFmtId="0" fontId="27" fillId="3" borderId="0" xfId="0" applyFont="1" applyFill="1" applyBorder="1" applyAlignment="1">
      <alignment horizontal="center"/>
    </xf>
    <xf numFmtId="0" fontId="22" fillId="3" borderId="4" xfId="0" applyFont="1" applyFill="1" applyBorder="1" applyAlignment="1">
      <alignment horizontal="left" vertical="center" wrapText="1"/>
    </xf>
    <xf numFmtId="0" fontId="22" fillId="3" borderId="5" xfId="0" applyFont="1" applyFill="1" applyBorder="1" applyAlignment="1">
      <alignment horizontal="left" vertical="center" wrapText="1"/>
    </xf>
    <xf numFmtId="0" fontId="22" fillId="3" borderId="6" xfId="0" applyFont="1" applyFill="1" applyBorder="1" applyAlignment="1">
      <alignment horizontal="left" vertical="center" wrapText="1"/>
    </xf>
    <xf numFmtId="0" fontId="22" fillId="3" borderId="4" xfId="0" applyFont="1" applyFill="1" applyBorder="1" applyAlignment="1">
      <alignment horizontal="left" vertical="top" wrapText="1"/>
    </xf>
    <xf numFmtId="0" fontId="22" fillId="3" borderId="5" xfId="0" applyFont="1" applyFill="1" applyBorder="1" applyAlignment="1">
      <alignment horizontal="left" vertical="top" wrapText="1"/>
    </xf>
    <xf numFmtId="0" fontId="22" fillId="3" borderId="6" xfId="0" applyFont="1" applyFill="1" applyBorder="1" applyAlignment="1">
      <alignment horizontal="left" vertical="top" wrapText="1"/>
    </xf>
    <xf numFmtId="0" fontId="10" fillId="3" borderId="10"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26" fillId="3" borderId="0" xfId="0" applyFont="1" applyFill="1" applyBorder="1" applyAlignment="1">
      <alignment horizontal="center"/>
    </xf>
    <xf numFmtId="0" fontId="30" fillId="2" borderId="30" xfId="0" applyFont="1" applyFill="1" applyBorder="1" applyAlignment="1">
      <alignment horizontal="center"/>
    </xf>
    <xf numFmtId="0" fontId="30" fillId="2" borderId="26" xfId="0" applyFont="1" applyFill="1" applyBorder="1" applyAlignment="1">
      <alignment horizontal="center"/>
    </xf>
    <xf numFmtId="0" fontId="0" fillId="15" borderId="0" xfId="0" applyFill="1" applyAlignment="1">
      <alignment horizontal="left" vertical="center"/>
    </xf>
    <xf numFmtId="0" fontId="0" fillId="15" borderId="0" xfId="0" applyFill="1" applyAlignment="1">
      <alignment horizontal="left" vertical="center" wrapText="1"/>
    </xf>
    <xf numFmtId="0" fontId="0" fillId="15" borderId="0" xfId="0" applyFill="1" applyAlignment="1">
      <alignment horizontal="left" wrapText="1"/>
    </xf>
    <xf numFmtId="0" fontId="10" fillId="3" borderId="0" xfId="0" applyFont="1" applyFill="1" applyAlignment="1">
      <alignment horizontal="left" vertical="top" wrapText="1"/>
    </xf>
    <xf numFmtId="0" fontId="0" fillId="12" borderId="0" xfId="0" applyFill="1" applyBorder="1" applyAlignment="1">
      <alignment horizontal="center" vertical="center" wrapText="1"/>
    </xf>
    <xf numFmtId="0" fontId="0" fillId="12" borderId="26" xfId="0" applyFill="1" applyBorder="1" applyAlignment="1">
      <alignment horizontal="center" vertical="center" wrapText="1"/>
    </xf>
    <xf numFmtId="0" fontId="0" fillId="15" borderId="0" xfId="0" applyFill="1" applyAlignment="1">
      <alignment horizontal="center"/>
    </xf>
    <xf numFmtId="0" fontId="0" fillId="15" borderId="0" xfId="0" applyFill="1" applyAlignment="1">
      <alignment horizontal="left" vertical="top" wrapText="1"/>
    </xf>
  </cellXfs>
  <cellStyles count="3">
    <cellStyle name="Lien hypertexte" xfId="1" builtinId="8"/>
    <cellStyle name="Normal" xfId="0" builtinId="0"/>
    <cellStyle name="Pourcentage" xfId="2" builtinId="5"/>
  </cellStyles>
  <dxfs count="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checked="Checked" firstButton="1" fmlaLink="$F$8"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checked="Checked" firstButton="1" fmlaLink="$F$5"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F$6"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fmlaLink="$F$7"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fmlaLink="$F$16"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fmlaLink="$F$17"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fmlaLink="$F$20"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F$8"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fmlaLink="$F$19"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F$10"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checked="Checked" firstButton="1" fmlaLink="$F$11"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fmlaLink="$F$12" lockText="1" noThreeD="1"/>
</file>

<file path=xl/ctrlProps/ctrlProp135.xml><?xml version="1.0" encoding="utf-8"?>
<formControlPr xmlns="http://schemas.microsoft.com/office/spreadsheetml/2009/9/main" objectType="Radio" checked="Checked"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fmlaLink="$F$13"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F$10" lockText="1" noThreeD="1"/>
</file>

<file path=xl/ctrlProps/ctrlProp140.xml><?xml version="1.0" encoding="utf-8"?>
<formControlPr xmlns="http://schemas.microsoft.com/office/spreadsheetml/2009/9/main" objectType="Radio" checked="Checked" firstButton="1" fmlaLink="$F$14"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firstButton="1" fmlaLink="$F$15" lockText="1" noThreeD="1"/>
</file>

<file path=xl/ctrlProps/ctrlProp144.xml><?xml version="1.0" encoding="utf-8"?>
<formControlPr xmlns="http://schemas.microsoft.com/office/spreadsheetml/2009/9/main" objectType="Radio" checked="Checked"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Radio" firstButton="1" fmlaLink="$F$22" lockText="1"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Radio" checked="Checked" firstButton="1" fmlaLink="$F$21"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checked="Checked" firstButton="1" fmlaLink="$F$24"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Radio" checked="Checked" firstButton="1" fmlaLink="$F$25"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F$11" lockText="1" noThreeD="1"/>
</file>

<file path=xl/ctrlProps/ctrlProp170.xml><?xml version="1.0" encoding="utf-8"?>
<formControlPr xmlns="http://schemas.microsoft.com/office/spreadsheetml/2009/9/main" objectType="Radio" firstButton="1" fmlaLink="$F$26"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Radio" firstButton="1" fmlaLink="$F$27" lockText="1" noThreeD="1"/>
</file>

<file path=xl/ctrlProps/ctrlProp174.xml><?xml version="1.0" encoding="utf-8"?>
<formControlPr xmlns="http://schemas.microsoft.com/office/spreadsheetml/2009/9/main" objectType="Radio" checked="Checked" lockText="1"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checked="Checked" firstButton="1" fmlaLink="$F$28"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Radio" firstButton="1" fmlaLink="$F$29" lockText="1" noThreeD="1"/>
</file>

<file path=xl/ctrlProps/ctrlProp18.xml><?xml version="1.0" encoding="utf-8"?>
<formControlPr xmlns="http://schemas.microsoft.com/office/spreadsheetml/2009/9/main" objectType="Radio" checked="Checked" lockText="1" noThreeD="1"/>
</file>

<file path=xl/ctrlProps/ctrlProp180.xml><?xml version="1.0" encoding="utf-8"?>
<formControlPr xmlns="http://schemas.microsoft.com/office/spreadsheetml/2009/9/main" objectType="Radio" checked="Checked"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F$5"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F$12"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Radio" checked="Checked" firstButton="1" fmlaLink="$F$5"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Radio" checked="Checked" firstButton="1" fmlaLink="$F$6"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Radio" checked="Checked" firstButton="1" fmlaLink="$F$10"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checked="Checked" firstButton="1" fmlaLink="$F$11"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Radio" firstButton="1" fmlaLink="$F$21"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Radio" checked="Checked"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Radio" firstButton="1" fmlaLink="$F$22" lockText="1" noThreeD="1"/>
</file>

<file path=xl/ctrlProps/ctrlProp234.xml><?xml version="1.0" encoding="utf-8"?>
<formControlPr xmlns="http://schemas.microsoft.com/office/spreadsheetml/2009/9/main" objectType="Radio" checked="Checked"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checked="Checked" firstButton="1" fmlaLink="$F$19"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checked="Checked" firstButton="1" fmlaLink="$F$20"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Radio" checked="Checked" firstButton="1" fmlaLink="$F$7"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Radio" checked="Checked" firstButton="1" fmlaLink="$F$8" lockText="1" noThreeD="1"/>
</file>

<file path=xl/ctrlProps/ctrlProp25.xml><?xml version="1.0" encoding="utf-8"?>
<formControlPr xmlns="http://schemas.microsoft.com/office/spreadsheetml/2009/9/main" objectType="Radio" firstButton="1" fmlaLink="$F$13"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Radio" checked="Checked" firstButton="1" fmlaLink="$F$12"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checked="Checked" firstButton="1" fmlaLink="$F$13"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Radio" firstButton="1" fmlaLink="$F$14" lockText="1" noThreeD="1"/>
</file>

<file path=xl/ctrlProps/ctrlProp261.xml><?xml version="1.0" encoding="utf-8"?>
<formControlPr xmlns="http://schemas.microsoft.com/office/spreadsheetml/2009/9/main" objectType="Radio" checked="Checked"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Radio" checked="Checked" firstButton="1" fmlaLink="$F$15"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Radio" checked="Checked" firstButton="1" fmlaLink="$F$16"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checked="Checked"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Radio" checked="Checked" firstButton="1" fmlaLink="$F$17"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Radio"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Radio" lockText="1"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F$14"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Radio" checked="Checked" firstButton="1" fmlaLink="$F$5"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Radio" firstButton="1" fmlaLink="$F$6"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Radio" checked="Checked" firstButton="1" fmlaLink="$F$7"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GBox" noThreeD="1"/>
</file>

<file path=xl/ctrlProps/ctrlProp306.xml><?xml version="1.0" encoding="utf-8"?>
<formControlPr xmlns="http://schemas.microsoft.com/office/spreadsheetml/2009/9/main" objectType="Radio" firstButton="1" fmlaLink="$F$10"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GBox" noThreeD="1"/>
</file>

<file path=xl/ctrlProps/ctrlProp31.xml><?xml version="1.0" encoding="utf-8"?>
<formControlPr xmlns="http://schemas.microsoft.com/office/spreadsheetml/2009/9/main" objectType="Radio" lockText="1" noThreeD="1"/>
</file>

<file path=xl/ctrlProps/ctrlProp310.xml><?xml version="1.0" encoding="utf-8"?>
<formControlPr xmlns="http://schemas.microsoft.com/office/spreadsheetml/2009/9/main" objectType="Radio" checked="Checked" firstButton="1" fmlaLink="$F$17"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Radio" firstButton="1" fmlaLink="$F$18" lockText="1" noThreeD="1"/>
</file>

<file path=xl/ctrlProps/ctrlProp315.xml><?xml version="1.0" encoding="utf-8"?>
<formControlPr xmlns="http://schemas.microsoft.com/office/spreadsheetml/2009/9/main" objectType="Radio"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GBox" noThreeD="1"/>
</file>

<file path=xl/ctrlProps/ctrlProp318.xml><?xml version="1.0" encoding="utf-8"?>
<formControlPr xmlns="http://schemas.microsoft.com/office/spreadsheetml/2009/9/main" objectType="Radio" firstButton="1" fmlaLink="$F$19" lockText="1" noThreeD="1"/>
</file>

<file path=xl/ctrlProps/ctrlProp319.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Radio" firstButton="1" fmlaLink="$F$20"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checked="Checked" lockText="1"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Radio" firstButton="1" fmlaLink="$F$21"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checked="Checked" lockText="1"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Radio" checked="Checked" firstButton="1" fmlaLink="$F$15"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Radio" firstButton="1" fmlaLink="$F$12"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Radio" firstButton="1" fmlaLink="$F$11" lockText="1" noThreeD="1"/>
</file>

<file path=xl/ctrlProps/ctrlProp336.xml><?xml version="1.0" encoding="utf-8"?>
<formControlPr xmlns="http://schemas.microsoft.com/office/spreadsheetml/2009/9/main" objectType="Radio"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noThreeD="1"/>
</file>

<file path=xl/ctrlProps/ctrlProp339.xml><?xml version="1.0" encoding="utf-8"?>
<formControlPr xmlns="http://schemas.microsoft.com/office/spreadsheetml/2009/9/main" objectType="Radio" firstButton="1" fmlaLink="$F$9" lockText="1" noThreeD="1"/>
</file>

<file path=xl/ctrlProps/ctrlProp34.xml><?xml version="1.0" encoding="utf-8"?>
<formControlPr xmlns="http://schemas.microsoft.com/office/spreadsheetml/2009/9/main" objectType="Radio" lockText="1" noThreeD="1"/>
</file>

<file path=xl/ctrlProps/ctrlProp340.xml><?xml version="1.0" encoding="utf-8"?>
<formControlPr xmlns="http://schemas.microsoft.com/office/spreadsheetml/2009/9/main" objectType="Radio" checked="Checked"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GBox" noThreeD="1"/>
</file>

<file path=xl/ctrlProps/ctrlProp343.xml><?xml version="1.0" encoding="utf-8"?>
<formControlPr xmlns="http://schemas.microsoft.com/office/spreadsheetml/2009/9/main" objectType="Radio" firstButton="1" fmlaLink="$F$8"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Radio" lockText="1" noThreeD="1"/>
</file>

<file path=xl/ctrlProps/ctrlProp346.xml><?xml version="1.0" encoding="utf-8"?>
<formControlPr xmlns="http://schemas.microsoft.com/office/spreadsheetml/2009/9/main" objectType="GBox" noThreeD="1"/>
</file>

<file path=xl/ctrlProps/ctrlProp347.xml><?xml version="1.0" encoding="utf-8"?>
<formControlPr xmlns="http://schemas.microsoft.com/office/spreadsheetml/2009/9/main" objectType="GBox" noThreeD="1"/>
</file>

<file path=xl/ctrlProps/ctrlProp348.xml><?xml version="1.0" encoding="utf-8"?>
<formControlPr xmlns="http://schemas.microsoft.com/office/spreadsheetml/2009/9/main" objectType="Radio" firstButton="1" fmlaLink="$F$15" lockText="1" noThreeD="1"/>
</file>

<file path=xl/ctrlProps/ctrlProp349.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GBox" noThreeD="1"/>
</file>

<file path=xl/ctrlProps/ctrlProp352.xml><?xml version="1.0" encoding="utf-8"?>
<formControlPr xmlns="http://schemas.microsoft.com/office/spreadsheetml/2009/9/main" objectType="Radio" firstButton="1" fmlaLink="$F$14" lockText="1" noThreeD="1"/>
</file>

<file path=xl/ctrlProps/ctrlProp353.xml><?xml version="1.0" encoding="utf-8"?>
<formControlPr xmlns="http://schemas.microsoft.com/office/spreadsheetml/2009/9/main" objectType="Radio" lockText="1" noThreeD="1"/>
</file>

<file path=xl/ctrlProps/ctrlProp354.xml><?xml version="1.0" encoding="utf-8"?>
<formControlPr xmlns="http://schemas.microsoft.com/office/spreadsheetml/2009/9/main" objectType="Radio" checked="Checked" lockText="1" noThreeD="1"/>
</file>

<file path=xl/ctrlProps/ctrlProp355.xml><?xml version="1.0" encoding="utf-8"?>
<formControlPr xmlns="http://schemas.microsoft.com/office/spreadsheetml/2009/9/main" objectType="GBox" noThreeD="1"/>
</file>

<file path=xl/ctrlProps/ctrlProp356.xml><?xml version="1.0" encoding="utf-8"?>
<formControlPr xmlns="http://schemas.microsoft.com/office/spreadsheetml/2009/9/main" objectType="GBox" noThreeD="1"/>
</file>

<file path=xl/ctrlProps/ctrlProp357.xml><?xml version="1.0" encoding="utf-8"?>
<formControlPr xmlns="http://schemas.microsoft.com/office/spreadsheetml/2009/9/main" objectType="Radio" checked="Checked" firstButton="1" fmlaLink="$F$23"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Radio" checked="Checked" firstButton="1" fmlaLink="$F$24"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Radio" firstButton="1" fmlaLink="$F$25"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Radio" firstButton="1" fmlaLink="$F$26" lockText="1" noThreeD="1"/>
</file>

<file path=xl/ctrlProps/ctrlProp37.xml><?xml version="1.0" encoding="utf-8"?>
<formControlPr xmlns="http://schemas.microsoft.com/office/spreadsheetml/2009/9/main" objectType="Radio" checked="Checked" firstButton="1" fmlaLink="$F$17" lockText="1" noThreeD="1"/>
</file>

<file path=xl/ctrlProps/ctrlProp370.xml><?xml version="1.0" encoding="utf-8"?>
<formControlPr xmlns="http://schemas.microsoft.com/office/spreadsheetml/2009/9/main" objectType="Radio" checked="Checked" lockText="1" noThreeD="1"/>
</file>

<file path=xl/ctrlProps/ctrlProp371.xml><?xml version="1.0" encoding="utf-8"?>
<formControlPr xmlns="http://schemas.microsoft.com/office/spreadsheetml/2009/9/main" objectType="Radio"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lockText="1" noThreeD="1"/>
</file>

<file path=xl/ctrlProps/ctrlProp384.xml><?xml version="1.0" encoding="utf-8"?>
<formControlPr xmlns="http://schemas.microsoft.com/office/spreadsheetml/2009/9/main" objectType="Radio" lockText="1" noThreeD="1"/>
</file>

<file path=xl/ctrlProps/ctrlProp385.xml><?xml version="1.0" encoding="utf-8"?>
<formControlPr xmlns="http://schemas.microsoft.com/office/spreadsheetml/2009/9/main" objectType="Radio"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Radio" lockText="1" noThreeD="1"/>
</file>

<file path=xl/ctrlProps/ctrlProp388.xml><?xml version="1.0" encoding="utf-8"?>
<formControlPr xmlns="http://schemas.microsoft.com/office/spreadsheetml/2009/9/main" objectType="Radio" firstButton="1" fmlaLink="$F$22"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390.xml><?xml version="1.0" encoding="utf-8"?>
<formControlPr xmlns="http://schemas.microsoft.com/office/spreadsheetml/2009/9/main" objectType="Radio" checked="Checked"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lockText="1" noThreeD="1"/>
</file>

<file path=xl/ctrlProps/ctrlProp395.xml><?xml version="1.0" encoding="utf-8"?>
<formControlPr xmlns="http://schemas.microsoft.com/office/spreadsheetml/2009/9/main" objectType="Radio" firstButton="1" fmlaLink="$F$13"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lockText="1" noThreeD="1"/>
</file>

<file path=xl/ctrlProps/ctrlProp39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noThreeD="1"/>
</file>

<file path=xl/ctrlProps/ctrlProp400.xml><?xml version="1.0" encoding="utf-8"?>
<formControlPr xmlns="http://schemas.microsoft.com/office/spreadsheetml/2009/9/main" objectType="GBox" noThreeD="1"/>
</file>

<file path=xl/ctrlProps/ctrlProp401.xml><?xml version="1.0" encoding="utf-8"?>
<formControlPr xmlns="http://schemas.microsoft.com/office/spreadsheetml/2009/9/main" objectType="Radio" firstButton="1" fmlaLink="$E$11"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GBox" noThreeD="1"/>
</file>

<file path=xl/ctrlProps/ctrlProp406.xml><?xml version="1.0" encoding="utf-8"?>
<formControlPr xmlns="http://schemas.microsoft.com/office/spreadsheetml/2009/9/main" objectType="GBox" noThreeD="1"/>
</file>

<file path=xl/ctrlProps/ctrlProp407.xml><?xml version="1.0" encoding="utf-8"?>
<formControlPr xmlns="http://schemas.microsoft.com/office/spreadsheetml/2009/9/main" objectType="GBox" noThreeD="1"/>
</file>

<file path=xl/ctrlProps/ctrlProp408.xml><?xml version="1.0" encoding="utf-8"?>
<formControlPr xmlns="http://schemas.microsoft.com/office/spreadsheetml/2009/9/main" objectType="GBox" noThreeD="1"/>
</file>

<file path=xl/ctrlProps/ctrlProp409.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firstButton="1" fmlaLink="$F$18" lockText="1" noThreeD="1"/>
</file>

<file path=xl/ctrlProps/ctrlProp410.xml><?xml version="1.0" encoding="utf-8"?>
<formControlPr xmlns="http://schemas.microsoft.com/office/spreadsheetml/2009/9/main" objectType="GBox" noThreeD="1"/>
</file>

<file path=xl/ctrlProps/ctrlProp411.xml><?xml version="1.0" encoding="utf-8"?>
<formControlPr xmlns="http://schemas.microsoft.com/office/spreadsheetml/2009/9/main" objectType="GBox" noThreeD="1"/>
</file>

<file path=xl/ctrlProps/ctrlProp412.xml><?xml version="1.0" encoding="utf-8"?>
<formControlPr xmlns="http://schemas.microsoft.com/office/spreadsheetml/2009/9/main" objectType="GBox" noThreeD="1"/>
</file>

<file path=xl/ctrlProps/ctrlProp413.xml><?xml version="1.0" encoding="utf-8"?>
<formControlPr xmlns="http://schemas.microsoft.com/office/spreadsheetml/2009/9/main" objectType="GBox" noThreeD="1"/>
</file>

<file path=xl/ctrlProps/ctrlProp414.xml><?xml version="1.0" encoding="utf-8"?>
<formControlPr xmlns="http://schemas.microsoft.com/office/spreadsheetml/2009/9/main" objectType="GBox" noThreeD="1"/>
</file>

<file path=xl/ctrlProps/ctrlProp415.xml><?xml version="1.0" encoding="utf-8"?>
<formControlPr xmlns="http://schemas.microsoft.com/office/spreadsheetml/2009/9/main" objectType="GBox" noThreeD="1"/>
</file>

<file path=xl/ctrlProps/ctrlProp416.xml><?xml version="1.0" encoding="utf-8"?>
<formControlPr xmlns="http://schemas.microsoft.com/office/spreadsheetml/2009/9/main" objectType="Radio" firstButton="1" fmlaLink="$E$10"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Radio" lockText="1" noThreeD="1"/>
</file>

<file path=xl/ctrlProps/ctrlProp419.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20.xml><?xml version="1.0" encoding="utf-8"?>
<formControlPr xmlns="http://schemas.microsoft.com/office/spreadsheetml/2009/9/main" objectType="Radio" firstButton="1" fmlaLink="$E$12" lockText="1" noThreeD="1"/>
</file>

<file path=xl/ctrlProps/ctrlProp421.xml><?xml version="1.0" encoding="utf-8"?>
<formControlPr xmlns="http://schemas.microsoft.com/office/spreadsheetml/2009/9/main" objectType="Radio" checked="Checked"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firstButton="1"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checked="Checked"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firstButton="1" lockText="1" noThreeD="1"/>
</file>

<file path=xl/ctrlProps/ctrlProp429.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lockText="1" noThreeD="1"/>
</file>

<file path=xl/ctrlProps/ctrlProp432.xml><?xml version="1.0" encoding="utf-8"?>
<formControlPr xmlns="http://schemas.microsoft.com/office/spreadsheetml/2009/9/main" objectType="Radio" firstButton="1"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lockText="1" noThreeD="1"/>
</file>

<file path=xl/ctrlProps/ctrlProp435.xml><?xml version="1.0" encoding="utf-8"?>
<formControlPr xmlns="http://schemas.microsoft.com/office/spreadsheetml/2009/9/main" objectType="Radio" lockText="1" noThreeD="1"/>
</file>

<file path=xl/ctrlProps/ctrlProp436.xml><?xml version="1.0" encoding="utf-8"?>
<formControlPr xmlns="http://schemas.microsoft.com/office/spreadsheetml/2009/9/main" objectType="Radio" checked="Checked" firstButton="1" fmlaLink="$E$16"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checked="Checked" firstButton="1" fmlaLink="$E$17" lockText="1" noThreeD="1"/>
</file>

<file path=xl/ctrlProps/ctrlProp44.xml><?xml version="1.0" encoding="utf-8"?>
<formControlPr xmlns="http://schemas.microsoft.com/office/spreadsheetml/2009/9/main" objectType="GBox"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firstButton="1" lockText="1" noThreeD="1"/>
</file>

<file path=xl/ctrlProps/ctrlProp444.xml><?xml version="1.0" encoding="utf-8"?>
<formControlPr xmlns="http://schemas.microsoft.com/office/spreadsheetml/2009/9/main" objectType="Radio"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lockText="1" noThreeD="1"/>
</file>

<file path=xl/ctrlProps/ctrlProp447.xml><?xml version="1.0" encoding="utf-8"?>
<formControlPr xmlns="http://schemas.microsoft.com/office/spreadsheetml/2009/9/main" objectType="Radio" firstButton="1" lockText="1" noThreeD="1"/>
</file>

<file path=xl/ctrlProps/ctrlProp448.xml><?xml version="1.0" encoding="utf-8"?>
<formControlPr xmlns="http://schemas.microsoft.com/office/spreadsheetml/2009/9/main" objectType="Radio" lockText="1" noThreeD="1"/>
</file>

<file path=xl/ctrlProps/ctrlProp449.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checked="Checked" firstButton="1" fmlaLink="$F$19"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firstButton="1" lockText="1" noThreeD="1"/>
</file>

<file path=xl/ctrlProps/ctrlProp452.xml><?xml version="1.0" encoding="utf-8"?>
<formControlPr xmlns="http://schemas.microsoft.com/office/spreadsheetml/2009/9/main" objectType="Radio"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firstButton="1" fmlaLink="$E$21" lockText="1" noThreeD="1"/>
</file>

<file path=xl/ctrlProps/ctrlProp455.xml><?xml version="1.0" encoding="utf-8"?>
<formControlPr xmlns="http://schemas.microsoft.com/office/spreadsheetml/2009/9/main" objectType="Radio" checked="Checked"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firstButton="1" fmlaLink="$E$22"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Radio"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lockText="1" noThreeD="1"/>
</file>

<file path=xl/ctrlProps/ctrlProp463.xml><?xml version="1.0" encoding="utf-8"?>
<formControlPr xmlns="http://schemas.microsoft.com/office/spreadsheetml/2009/9/main" objectType="Radio" firstButton="1" lockText="1" noThreeD="1"/>
</file>

<file path=xl/ctrlProps/ctrlProp464.xml><?xml version="1.0" encoding="utf-8"?>
<formControlPr xmlns="http://schemas.microsoft.com/office/spreadsheetml/2009/9/main" objectType="Drop" dropLines="3" dropStyle="combo" dx="16" fmlaLink="$E$8" fmlaRange="$E$1:$E$3" noThreeD="1" val="0"/>
</file>

<file path=xl/ctrlProps/ctrlProp465.xml><?xml version="1.0" encoding="utf-8"?>
<formControlPr xmlns="http://schemas.microsoft.com/office/spreadsheetml/2009/9/main" objectType="Drop" dropStyle="combo" dx="16" fmlaLink="$E$14" fmlaRange="RF!$A$2:$A$15" noThreeD="1" sel="2" val="0"/>
</file>

<file path=xl/ctrlProps/ctrlProp466.xml><?xml version="1.0" encoding="utf-8"?>
<formControlPr xmlns="http://schemas.microsoft.com/office/spreadsheetml/2009/9/main" objectType="Drop" dropStyle="combo" dx="16" fmlaLink="$E$25" fmlaRange="RF!$A$2:$A$15" noThreeD="1" sel="0" val="0"/>
</file>

<file path=xl/ctrlProps/ctrlProp467.xml><?xml version="1.0" encoding="utf-8"?>
<formControlPr xmlns="http://schemas.microsoft.com/office/spreadsheetml/2009/9/main" objectType="Drop" dropStyle="combo" dx="16" fmlaLink="$E$15" fmlaRange="RF!$A$2:$A$15" noThreeD="1" sel="3" val="2"/>
</file>

<file path=xl/ctrlProps/ctrlProp468.xml><?xml version="1.0" encoding="utf-8"?>
<formControlPr xmlns="http://schemas.microsoft.com/office/spreadsheetml/2009/9/main" objectType="Drop" dropStyle="combo" dx="16" fmlaLink="$E$16" fmlaRange="RF!$A$2:$A$15" noThreeD="1" sel="4" val="0"/>
</file>

<file path=xl/ctrlProps/ctrlProp469.xml><?xml version="1.0" encoding="utf-8"?>
<formControlPr xmlns="http://schemas.microsoft.com/office/spreadsheetml/2009/9/main" objectType="Drop" dropStyle="combo" dx="16" fmlaLink="$E$17" fmlaRange="RF!$A$2:$A$15" noThreeD="1" sel="5" val="0"/>
</file>

<file path=xl/ctrlProps/ctrlProp47.xml><?xml version="1.0" encoding="utf-8"?>
<formControlPr xmlns="http://schemas.microsoft.com/office/spreadsheetml/2009/9/main" objectType="Radio" lockText="1" noThreeD="1"/>
</file>

<file path=xl/ctrlProps/ctrlProp470.xml><?xml version="1.0" encoding="utf-8"?>
<formControlPr xmlns="http://schemas.microsoft.com/office/spreadsheetml/2009/9/main" objectType="Drop" dropStyle="combo" dx="16" fmlaLink="$E$18" fmlaRange="RF!$A$2:$A$15" noThreeD="1" sel="6" val="0"/>
</file>

<file path=xl/ctrlProps/ctrlProp471.xml><?xml version="1.0" encoding="utf-8"?>
<formControlPr xmlns="http://schemas.microsoft.com/office/spreadsheetml/2009/9/main" objectType="Drop" dropStyle="combo" dx="16" fmlaLink="$E$19" fmlaRange="RF!$A$2:$A$15" noThreeD="1" sel="7" val="0"/>
</file>

<file path=xl/ctrlProps/ctrlProp472.xml><?xml version="1.0" encoding="utf-8"?>
<formControlPr xmlns="http://schemas.microsoft.com/office/spreadsheetml/2009/9/main" objectType="Drop" dropStyle="combo" dx="16" fmlaLink="$E$20" fmlaRange="RF!$A$2:$A$15" noThreeD="1" sel="8" val="0"/>
</file>

<file path=xl/ctrlProps/ctrlProp473.xml><?xml version="1.0" encoding="utf-8"?>
<formControlPr xmlns="http://schemas.microsoft.com/office/spreadsheetml/2009/9/main" objectType="Drop" dropStyle="combo" dx="16" fmlaLink="$E$26" fmlaRange="RF!$A$2:$A$15" noThreeD="1" sel="0" val="0"/>
</file>

<file path=xl/ctrlProps/ctrlProp474.xml><?xml version="1.0" encoding="utf-8"?>
<formControlPr xmlns="http://schemas.microsoft.com/office/spreadsheetml/2009/9/main" objectType="Drop" dropStyle="combo" dx="16" fmlaLink="$E$22" fmlaRange="RF!$A$2:$A$15" noThreeD="1" sel="0" val="0"/>
</file>

<file path=xl/ctrlProps/ctrlProp475.xml><?xml version="1.0" encoding="utf-8"?>
<formControlPr xmlns="http://schemas.microsoft.com/office/spreadsheetml/2009/9/main" objectType="Drop" dropStyle="combo" dx="16" fmlaLink="$E$28" fmlaRange="RF!$A$2:$A$15" noThreeD="1" sel="0" val="0"/>
</file>

<file path=xl/ctrlProps/ctrlProp476.xml><?xml version="1.0" encoding="utf-8"?>
<formControlPr xmlns="http://schemas.microsoft.com/office/spreadsheetml/2009/9/main" objectType="Drop" dropStyle="combo" dx="16" fmlaLink="$E$27" fmlaRange="RF!$A$2:$A$15" noThreeD="1" sel="0" val="0"/>
</file>

<file path=xl/ctrlProps/ctrlProp477.xml><?xml version="1.0" encoding="utf-8"?>
<formControlPr xmlns="http://schemas.microsoft.com/office/spreadsheetml/2009/9/main" objectType="Drop" dropStyle="combo" dx="16" fmlaLink="$E$24" fmlaRange="RF!$A$2:$A$15" noThreeD="1" sel="0" val="0"/>
</file>

<file path=xl/ctrlProps/ctrlProp478.xml><?xml version="1.0" encoding="utf-8"?>
<formControlPr xmlns="http://schemas.microsoft.com/office/spreadsheetml/2009/9/main" objectType="Drop" dropStyle="combo" dx="16" fmlaLink="$E$21" fmlaRange="RF!$A$2:$A$15" noThreeD="1" sel="9" val="4"/>
</file>

<file path=xl/ctrlProps/ctrlProp479.xml><?xml version="1.0" encoding="utf-8"?>
<formControlPr xmlns="http://schemas.microsoft.com/office/spreadsheetml/2009/9/main" objectType="Drop" dropStyle="combo" dx="16" fmlaLink="$E$23" fmlaRange="RF!$A$2:$A$15" noThreeD="1" sel="0" val="0"/>
</file>

<file path=xl/ctrlProps/ctrlProp48.xml><?xml version="1.0" encoding="utf-8"?>
<formControlPr xmlns="http://schemas.microsoft.com/office/spreadsheetml/2009/9/main" objectType="GBox" noThreeD="1"/>
</file>

<file path=xl/ctrlProps/ctrlProp480.xml><?xml version="1.0" encoding="utf-8"?>
<formControlPr xmlns="http://schemas.microsoft.com/office/spreadsheetml/2009/9/main" objectType="Drop" dropStyle="combo" dx="16" fmlaLink="$E$29" fmlaRange="RF!$A$2:$A$15" noThreeD="1" val="0"/>
</file>

<file path=xl/ctrlProps/ctrlProp481.xml><?xml version="1.0" encoding="utf-8"?>
<formControlPr xmlns="http://schemas.microsoft.com/office/spreadsheetml/2009/9/main" objectType="Drop" dropStyle="combo" dx="16" fmlaLink="$E$30" fmlaRange="RF!$A$2:$A$15" noThreeD="1" sel="0" val="0"/>
</file>

<file path=xl/ctrlProps/ctrlProp482.xml><?xml version="1.0" encoding="utf-8"?>
<formControlPr xmlns="http://schemas.microsoft.com/office/spreadsheetml/2009/9/main" objectType="Drop" dropStyle="combo" dx="16" fmlaLink="$E$31" fmlaRange="RF!$A$2:$A$15" noThreeD="1" sel="0" val="0"/>
</file>

<file path=xl/ctrlProps/ctrlProp483.xml><?xml version="1.0" encoding="utf-8"?>
<formControlPr xmlns="http://schemas.microsoft.com/office/spreadsheetml/2009/9/main" objectType="Drop" dropStyle="combo" dx="16" fmlaLink="$E$32" fmlaRange="RF!$A$2:$A$15" noThreeD="1" sel="0" val="0"/>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checked="Checked" firstButton="1" fmlaLink="$F$2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checked="Checked" firstButton="1" fmlaLink="$F$23"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checked="Checked" firstButton="1" fmlaLink="$F$24"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firstButton="1" fmlaLink="$F$7"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checked="Checked" firstButton="1" fmlaLink="$F$25"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checked="Checked" firstButton="1" fmlaLink="$F$26"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checked="Checked" firstButton="1" fmlaLink="$F$27"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F$6"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F$22"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3152775</xdr:colOff>
      <xdr:row>3</xdr:row>
      <xdr:rowOff>122449</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0"/>
          <a:ext cx="3905250" cy="9677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4</xdr:row>
          <xdr:rowOff>28575</xdr:rowOff>
        </xdr:from>
        <xdr:to>
          <xdr:col>9</xdr:col>
          <xdr:colOff>742950</xdr:colOff>
          <xdr:row>4</xdr:row>
          <xdr:rowOff>323850</xdr:rowOff>
        </xdr:to>
        <xdr:sp macro="" textlink="">
          <xdr:nvSpPr>
            <xdr:cNvPr id="2082" name="Group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xdr:row>
          <xdr:rowOff>57150</xdr:rowOff>
        </xdr:from>
        <xdr:to>
          <xdr:col>6</xdr:col>
          <xdr:colOff>695325</xdr:colOff>
          <xdr:row>4</xdr:row>
          <xdr:rowOff>276225</xdr:rowOff>
        </xdr:to>
        <xdr:sp macro="" textlink="">
          <xdr:nvSpPr>
            <xdr:cNvPr id="2083" name="Option Button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xdr:row>
          <xdr:rowOff>47625</xdr:rowOff>
        </xdr:from>
        <xdr:to>
          <xdr:col>7</xdr:col>
          <xdr:colOff>657225</xdr:colOff>
          <xdr:row>4</xdr:row>
          <xdr:rowOff>276225</xdr:rowOff>
        </xdr:to>
        <xdr:sp macro="" textlink="">
          <xdr:nvSpPr>
            <xdr:cNvPr id="2084" name="Option Button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xdr:row>
          <xdr:rowOff>57150</xdr:rowOff>
        </xdr:from>
        <xdr:to>
          <xdr:col>8</xdr:col>
          <xdr:colOff>647700</xdr:colOff>
          <xdr:row>4</xdr:row>
          <xdr:rowOff>276225</xdr:rowOff>
        </xdr:to>
        <xdr:sp macro="" textlink="">
          <xdr:nvSpPr>
            <xdr:cNvPr id="2085" name="Option Button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19050</xdr:rowOff>
        </xdr:from>
        <xdr:to>
          <xdr:col>9</xdr:col>
          <xdr:colOff>752475</xdr:colOff>
          <xdr:row>6</xdr:row>
          <xdr:rowOff>371475</xdr:rowOff>
        </xdr:to>
        <xdr:sp macro="" textlink="">
          <xdr:nvSpPr>
            <xdr:cNvPr id="2086" name="Group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6</xdr:row>
          <xdr:rowOff>76200</xdr:rowOff>
        </xdr:from>
        <xdr:to>
          <xdr:col>6</xdr:col>
          <xdr:colOff>619125</xdr:colOff>
          <xdr:row>6</xdr:row>
          <xdr:rowOff>295275</xdr:rowOff>
        </xdr:to>
        <xdr:sp macro="" textlink="">
          <xdr:nvSpPr>
            <xdr:cNvPr id="2087" name="Option Button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xdr:row>
          <xdr:rowOff>85725</xdr:rowOff>
        </xdr:from>
        <xdr:to>
          <xdr:col>7</xdr:col>
          <xdr:colOff>657225</xdr:colOff>
          <xdr:row>6</xdr:row>
          <xdr:rowOff>304800</xdr:rowOff>
        </xdr:to>
        <xdr:sp macro="" textlink="">
          <xdr:nvSpPr>
            <xdr:cNvPr id="2088" name="Option Button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xdr:row>
          <xdr:rowOff>85725</xdr:rowOff>
        </xdr:from>
        <xdr:to>
          <xdr:col>8</xdr:col>
          <xdr:colOff>657225</xdr:colOff>
          <xdr:row>6</xdr:row>
          <xdr:rowOff>323850</xdr:rowOff>
        </xdr:to>
        <xdr:sp macro="" textlink="">
          <xdr:nvSpPr>
            <xdr:cNvPr id="2089" name="Option Button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xdr:row>
          <xdr:rowOff>28575</xdr:rowOff>
        </xdr:from>
        <xdr:to>
          <xdr:col>9</xdr:col>
          <xdr:colOff>752475</xdr:colOff>
          <xdr:row>7</xdr:row>
          <xdr:rowOff>304800</xdr:rowOff>
        </xdr:to>
        <xdr:sp macro="" textlink="">
          <xdr:nvSpPr>
            <xdr:cNvPr id="2090" name="Group Box 42"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7</xdr:row>
          <xdr:rowOff>57150</xdr:rowOff>
        </xdr:from>
        <xdr:to>
          <xdr:col>6</xdr:col>
          <xdr:colOff>704850</xdr:colOff>
          <xdr:row>7</xdr:row>
          <xdr:rowOff>276225</xdr:rowOff>
        </xdr:to>
        <xdr:sp macro="" textlink="">
          <xdr:nvSpPr>
            <xdr:cNvPr id="2091" name="Option Button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7</xdr:row>
          <xdr:rowOff>47625</xdr:rowOff>
        </xdr:from>
        <xdr:to>
          <xdr:col>7</xdr:col>
          <xdr:colOff>666750</xdr:colOff>
          <xdr:row>7</xdr:row>
          <xdr:rowOff>276225</xdr:rowOff>
        </xdr:to>
        <xdr:sp macro="" textlink="">
          <xdr:nvSpPr>
            <xdr:cNvPr id="2092" name="Option Button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7</xdr:row>
          <xdr:rowOff>47625</xdr:rowOff>
        </xdr:from>
        <xdr:to>
          <xdr:col>8</xdr:col>
          <xdr:colOff>628650</xdr:colOff>
          <xdr:row>7</xdr:row>
          <xdr:rowOff>266700</xdr:rowOff>
        </xdr:to>
        <xdr:sp macro="" textlink="">
          <xdr:nvSpPr>
            <xdr:cNvPr id="2093" name="Option Button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47625</xdr:rowOff>
        </xdr:from>
        <xdr:to>
          <xdr:col>9</xdr:col>
          <xdr:colOff>742950</xdr:colOff>
          <xdr:row>9</xdr:row>
          <xdr:rowOff>495300</xdr:rowOff>
        </xdr:to>
        <xdr:sp macro="" textlink="">
          <xdr:nvSpPr>
            <xdr:cNvPr id="2094" name="Group Box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66675</xdr:rowOff>
        </xdr:from>
        <xdr:to>
          <xdr:col>6</xdr:col>
          <xdr:colOff>676275</xdr:colOff>
          <xdr:row>9</xdr:row>
          <xdr:rowOff>285750</xdr:rowOff>
        </xdr:to>
        <xdr:sp macro="" textlink="">
          <xdr:nvSpPr>
            <xdr:cNvPr id="2095" name="Option Button 47" hidden="1">
              <a:extLst>
                <a:ext uri="{63B3BB69-23CF-44E3-9099-C40C66FF867C}">
                  <a14:compatExt spid="_x0000_s2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xdr:row>
          <xdr:rowOff>57150</xdr:rowOff>
        </xdr:from>
        <xdr:to>
          <xdr:col>7</xdr:col>
          <xdr:colOff>695325</xdr:colOff>
          <xdr:row>9</xdr:row>
          <xdr:rowOff>276225</xdr:rowOff>
        </xdr:to>
        <xdr:sp macro="" textlink="">
          <xdr:nvSpPr>
            <xdr:cNvPr id="2096" name="Option Button 48" hidden="1">
              <a:extLst>
                <a:ext uri="{63B3BB69-23CF-44E3-9099-C40C66FF867C}">
                  <a14:compatExt spid="_x0000_s2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19050</xdr:rowOff>
        </xdr:from>
        <xdr:to>
          <xdr:col>9</xdr:col>
          <xdr:colOff>733425</xdr:colOff>
          <xdr:row>10</xdr:row>
          <xdr:rowOff>438150</xdr:rowOff>
        </xdr:to>
        <xdr:sp macro="" textlink="">
          <xdr:nvSpPr>
            <xdr:cNvPr id="2098" name="Group Box 50" hidden="1">
              <a:extLst>
                <a:ext uri="{63B3BB69-23CF-44E3-9099-C40C66FF867C}">
                  <a14:compatExt spid="_x0000_s2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10</xdr:row>
          <xdr:rowOff>95250</xdr:rowOff>
        </xdr:from>
        <xdr:to>
          <xdr:col>6</xdr:col>
          <xdr:colOff>676275</xdr:colOff>
          <xdr:row>10</xdr:row>
          <xdr:rowOff>371475</xdr:rowOff>
        </xdr:to>
        <xdr:sp macro="" textlink="">
          <xdr:nvSpPr>
            <xdr:cNvPr id="2099" name="Option Button 51" hidden="1">
              <a:extLst>
                <a:ext uri="{63B3BB69-23CF-44E3-9099-C40C66FF867C}">
                  <a14:compatExt spid="_x0000_s2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104775</xdr:rowOff>
        </xdr:from>
        <xdr:to>
          <xdr:col>7</xdr:col>
          <xdr:colOff>638175</xdr:colOff>
          <xdr:row>10</xdr:row>
          <xdr:rowOff>371475</xdr:rowOff>
        </xdr:to>
        <xdr:sp macro="" textlink="">
          <xdr:nvSpPr>
            <xdr:cNvPr id="2100" name="Option Button 52" hidden="1">
              <a:extLst>
                <a:ext uri="{63B3BB69-23CF-44E3-9099-C40C66FF867C}">
                  <a14:compatExt spid="_x0000_s2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xdr:row>
          <xdr:rowOff>95250</xdr:rowOff>
        </xdr:from>
        <xdr:to>
          <xdr:col>8</xdr:col>
          <xdr:colOff>676275</xdr:colOff>
          <xdr:row>10</xdr:row>
          <xdr:rowOff>381000</xdr:rowOff>
        </xdr:to>
        <xdr:sp macro="" textlink="">
          <xdr:nvSpPr>
            <xdr:cNvPr id="2101" name="Option Button 53" hidden="1">
              <a:extLst>
                <a:ext uri="{63B3BB69-23CF-44E3-9099-C40C66FF867C}">
                  <a14:compatExt spid="_x0000_s2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38100</xdr:rowOff>
        </xdr:from>
        <xdr:to>
          <xdr:col>9</xdr:col>
          <xdr:colOff>742950</xdr:colOff>
          <xdr:row>11</xdr:row>
          <xdr:rowOff>485775</xdr:rowOff>
        </xdr:to>
        <xdr:sp macro="" textlink="">
          <xdr:nvSpPr>
            <xdr:cNvPr id="2102" name="Group Box 54" hidden="1">
              <a:extLst>
                <a:ext uri="{63B3BB69-23CF-44E3-9099-C40C66FF867C}">
                  <a14:compatExt spid="_x0000_s2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142875</xdr:rowOff>
        </xdr:from>
        <xdr:to>
          <xdr:col>6</xdr:col>
          <xdr:colOff>666750</xdr:colOff>
          <xdr:row>11</xdr:row>
          <xdr:rowOff>438150</xdr:rowOff>
        </xdr:to>
        <xdr:sp macro="" textlink="">
          <xdr:nvSpPr>
            <xdr:cNvPr id="2103" name="Option Button 55" hidden="1">
              <a:extLst>
                <a:ext uri="{63B3BB69-23CF-44E3-9099-C40C66FF867C}">
                  <a14:compatExt spid="_x0000_s2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xdr:row>
          <xdr:rowOff>123825</xdr:rowOff>
        </xdr:from>
        <xdr:to>
          <xdr:col>7</xdr:col>
          <xdr:colOff>647700</xdr:colOff>
          <xdr:row>11</xdr:row>
          <xdr:rowOff>409575</xdr:rowOff>
        </xdr:to>
        <xdr:sp macro="" textlink="">
          <xdr:nvSpPr>
            <xdr:cNvPr id="2104" name="Option Button 56" hidden="1">
              <a:extLst>
                <a:ext uri="{63B3BB69-23CF-44E3-9099-C40C66FF867C}">
                  <a14:compatExt spid="_x0000_s2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11</xdr:row>
          <xdr:rowOff>114300</xdr:rowOff>
        </xdr:from>
        <xdr:to>
          <xdr:col>8</xdr:col>
          <xdr:colOff>676275</xdr:colOff>
          <xdr:row>11</xdr:row>
          <xdr:rowOff>447675</xdr:rowOff>
        </xdr:to>
        <xdr:sp macro="" textlink="">
          <xdr:nvSpPr>
            <xdr:cNvPr id="2105" name="Option Button 57" hidden="1">
              <a:extLst>
                <a:ext uri="{63B3BB69-23CF-44E3-9099-C40C66FF867C}">
                  <a14:compatExt spid="_x0000_s2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38100</xdr:rowOff>
        </xdr:from>
        <xdr:to>
          <xdr:col>9</xdr:col>
          <xdr:colOff>733425</xdr:colOff>
          <xdr:row>12</xdr:row>
          <xdr:rowOff>381000</xdr:rowOff>
        </xdr:to>
        <xdr:sp macro="" textlink="">
          <xdr:nvSpPr>
            <xdr:cNvPr id="2106" name="Group Box 58" hidden="1">
              <a:extLst>
                <a:ext uri="{63B3BB69-23CF-44E3-9099-C40C66FF867C}">
                  <a14:compatExt spid="_x0000_s2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95250</xdr:rowOff>
        </xdr:from>
        <xdr:to>
          <xdr:col>6</xdr:col>
          <xdr:colOff>657225</xdr:colOff>
          <xdr:row>12</xdr:row>
          <xdr:rowOff>342900</xdr:rowOff>
        </xdr:to>
        <xdr:sp macro="" textlink="">
          <xdr:nvSpPr>
            <xdr:cNvPr id="2107" name="Option Button 59" hidden="1">
              <a:extLst>
                <a:ext uri="{63B3BB69-23CF-44E3-9099-C40C66FF867C}">
                  <a14:compatExt spid="_x0000_s2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95250</xdr:rowOff>
        </xdr:from>
        <xdr:to>
          <xdr:col>7</xdr:col>
          <xdr:colOff>676275</xdr:colOff>
          <xdr:row>12</xdr:row>
          <xdr:rowOff>352425</xdr:rowOff>
        </xdr:to>
        <xdr:sp macro="" textlink="">
          <xdr:nvSpPr>
            <xdr:cNvPr id="2108" name="Option Button 60" hidden="1">
              <a:extLst>
                <a:ext uri="{63B3BB69-23CF-44E3-9099-C40C66FF867C}">
                  <a14:compatExt spid="_x0000_s2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12</xdr:row>
          <xdr:rowOff>57150</xdr:rowOff>
        </xdr:from>
        <xdr:to>
          <xdr:col>8</xdr:col>
          <xdr:colOff>609600</xdr:colOff>
          <xdr:row>12</xdr:row>
          <xdr:rowOff>352425</xdr:rowOff>
        </xdr:to>
        <xdr:sp macro="" textlink="">
          <xdr:nvSpPr>
            <xdr:cNvPr id="2109" name="Option Button 61" hidden="1">
              <a:extLst>
                <a:ext uri="{63B3BB69-23CF-44E3-9099-C40C66FF867C}">
                  <a14:compatExt spid="_x0000_s2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38100</xdr:rowOff>
        </xdr:from>
        <xdr:to>
          <xdr:col>9</xdr:col>
          <xdr:colOff>733425</xdr:colOff>
          <xdr:row>13</xdr:row>
          <xdr:rowOff>381000</xdr:rowOff>
        </xdr:to>
        <xdr:sp macro="" textlink="">
          <xdr:nvSpPr>
            <xdr:cNvPr id="2110" name="Zone de groupe 185" hidden="1">
              <a:extLst>
                <a:ext uri="{63B3BB69-23CF-44E3-9099-C40C66FF867C}">
                  <a14:compatExt spid="_x0000_s2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95250</xdr:rowOff>
        </xdr:from>
        <xdr:to>
          <xdr:col>6</xdr:col>
          <xdr:colOff>657225</xdr:colOff>
          <xdr:row>13</xdr:row>
          <xdr:rowOff>342900</xdr:rowOff>
        </xdr:to>
        <xdr:sp macro="" textlink="">
          <xdr:nvSpPr>
            <xdr:cNvPr id="2111" name="Option Button 63" hidden="1">
              <a:extLst>
                <a:ext uri="{63B3BB69-23CF-44E3-9099-C40C66FF867C}">
                  <a14:compatExt spid="_x0000_s2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13</xdr:row>
          <xdr:rowOff>95250</xdr:rowOff>
        </xdr:from>
        <xdr:to>
          <xdr:col>7</xdr:col>
          <xdr:colOff>676275</xdr:colOff>
          <xdr:row>13</xdr:row>
          <xdr:rowOff>352425</xdr:rowOff>
        </xdr:to>
        <xdr:sp macro="" textlink="">
          <xdr:nvSpPr>
            <xdr:cNvPr id="2112" name="Option Button 64" hidden="1">
              <a:extLst>
                <a:ext uri="{63B3BB69-23CF-44E3-9099-C40C66FF867C}">
                  <a14:compatExt spid="_x0000_s2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13</xdr:row>
          <xdr:rowOff>57150</xdr:rowOff>
        </xdr:from>
        <xdr:to>
          <xdr:col>8</xdr:col>
          <xdr:colOff>609600</xdr:colOff>
          <xdr:row>13</xdr:row>
          <xdr:rowOff>352425</xdr:rowOff>
        </xdr:to>
        <xdr:sp macro="" textlink="">
          <xdr:nvSpPr>
            <xdr:cNvPr id="2113" name="Option Button 65" hidden="1">
              <a:extLst>
                <a:ext uri="{63B3BB69-23CF-44E3-9099-C40C66FF867C}">
                  <a14:compatExt spid="_x0000_s2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38100</xdr:rowOff>
        </xdr:from>
        <xdr:to>
          <xdr:col>9</xdr:col>
          <xdr:colOff>733425</xdr:colOff>
          <xdr:row>14</xdr:row>
          <xdr:rowOff>581025</xdr:rowOff>
        </xdr:to>
        <xdr:sp macro="" textlink="">
          <xdr:nvSpPr>
            <xdr:cNvPr id="2114" name="Zone de groupe 186" hidden="1">
              <a:extLst>
                <a:ext uri="{63B3BB69-23CF-44E3-9099-C40C66FF867C}">
                  <a14:compatExt spid="_x0000_s2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xdr:row>
          <xdr:rowOff>95250</xdr:rowOff>
        </xdr:from>
        <xdr:to>
          <xdr:col>6</xdr:col>
          <xdr:colOff>657225</xdr:colOff>
          <xdr:row>14</xdr:row>
          <xdr:rowOff>342900</xdr:rowOff>
        </xdr:to>
        <xdr:sp macro="" textlink="">
          <xdr:nvSpPr>
            <xdr:cNvPr id="2115" name="Option Button 67" hidden="1">
              <a:extLst>
                <a:ext uri="{63B3BB69-23CF-44E3-9099-C40C66FF867C}">
                  <a14:compatExt spid="_x0000_s2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xdr:row>
          <xdr:rowOff>95250</xdr:rowOff>
        </xdr:from>
        <xdr:to>
          <xdr:col>7</xdr:col>
          <xdr:colOff>676275</xdr:colOff>
          <xdr:row>14</xdr:row>
          <xdr:rowOff>352425</xdr:rowOff>
        </xdr:to>
        <xdr:sp macro="" textlink="">
          <xdr:nvSpPr>
            <xdr:cNvPr id="2116" name="Option Button 68" hidden="1">
              <a:extLst>
                <a:ext uri="{63B3BB69-23CF-44E3-9099-C40C66FF867C}">
                  <a14:compatExt spid="_x0000_s2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14</xdr:row>
          <xdr:rowOff>57150</xdr:rowOff>
        </xdr:from>
        <xdr:to>
          <xdr:col>8</xdr:col>
          <xdr:colOff>609600</xdr:colOff>
          <xdr:row>14</xdr:row>
          <xdr:rowOff>352425</xdr:rowOff>
        </xdr:to>
        <xdr:sp macro="" textlink="">
          <xdr:nvSpPr>
            <xdr:cNvPr id="2117" name="Option Button 69" hidden="1">
              <a:extLst>
                <a:ext uri="{63B3BB69-23CF-44E3-9099-C40C66FF867C}">
                  <a14:compatExt spid="_x0000_s2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38100</xdr:rowOff>
        </xdr:from>
        <xdr:to>
          <xdr:col>9</xdr:col>
          <xdr:colOff>742950</xdr:colOff>
          <xdr:row>16</xdr:row>
          <xdr:rowOff>390525</xdr:rowOff>
        </xdr:to>
        <xdr:sp macro="" textlink="">
          <xdr:nvSpPr>
            <xdr:cNvPr id="2118" name="Zone de groupe 187" hidden="1">
              <a:extLst>
                <a:ext uri="{63B3BB69-23CF-44E3-9099-C40C66FF867C}">
                  <a14:compatExt spid="_x0000_s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xdr:row>
          <xdr:rowOff>95250</xdr:rowOff>
        </xdr:from>
        <xdr:to>
          <xdr:col>6</xdr:col>
          <xdr:colOff>657225</xdr:colOff>
          <xdr:row>16</xdr:row>
          <xdr:rowOff>342900</xdr:rowOff>
        </xdr:to>
        <xdr:sp macro="" textlink="">
          <xdr:nvSpPr>
            <xdr:cNvPr id="2119" name="Option Button 71" hidden="1">
              <a:extLst>
                <a:ext uri="{63B3BB69-23CF-44E3-9099-C40C66FF867C}">
                  <a14:compatExt spid="_x0000_s2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16</xdr:row>
          <xdr:rowOff>95250</xdr:rowOff>
        </xdr:from>
        <xdr:to>
          <xdr:col>7</xdr:col>
          <xdr:colOff>676275</xdr:colOff>
          <xdr:row>16</xdr:row>
          <xdr:rowOff>352425</xdr:rowOff>
        </xdr:to>
        <xdr:sp macro="" textlink="">
          <xdr:nvSpPr>
            <xdr:cNvPr id="2120" name="Option Button 72" hidden="1">
              <a:extLst>
                <a:ext uri="{63B3BB69-23CF-44E3-9099-C40C66FF867C}">
                  <a14:compatExt spid="_x0000_s2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16</xdr:row>
          <xdr:rowOff>57150</xdr:rowOff>
        </xdr:from>
        <xdr:to>
          <xdr:col>8</xdr:col>
          <xdr:colOff>609600</xdr:colOff>
          <xdr:row>16</xdr:row>
          <xdr:rowOff>352425</xdr:rowOff>
        </xdr:to>
        <xdr:sp macro="" textlink="">
          <xdr:nvSpPr>
            <xdr:cNvPr id="2121" name="Option Button 73" hidden="1">
              <a:extLst>
                <a:ext uri="{63B3BB69-23CF-44E3-9099-C40C66FF867C}">
                  <a14:compatExt spid="_x0000_s2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38100</xdr:rowOff>
        </xdr:from>
        <xdr:to>
          <xdr:col>9</xdr:col>
          <xdr:colOff>733425</xdr:colOff>
          <xdr:row>17</xdr:row>
          <xdr:rowOff>381000</xdr:rowOff>
        </xdr:to>
        <xdr:sp macro="" textlink="">
          <xdr:nvSpPr>
            <xdr:cNvPr id="2122" name="Zone de groupe 188" hidden="1">
              <a:extLst>
                <a:ext uri="{63B3BB69-23CF-44E3-9099-C40C66FF867C}">
                  <a14:compatExt spid="_x0000_s2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95250</xdr:rowOff>
        </xdr:from>
        <xdr:to>
          <xdr:col>6</xdr:col>
          <xdr:colOff>657225</xdr:colOff>
          <xdr:row>17</xdr:row>
          <xdr:rowOff>342900</xdr:rowOff>
        </xdr:to>
        <xdr:sp macro="" textlink="">
          <xdr:nvSpPr>
            <xdr:cNvPr id="2123" name="Option Button 75" hidden="1">
              <a:extLst>
                <a:ext uri="{63B3BB69-23CF-44E3-9099-C40C66FF867C}">
                  <a14:compatExt spid="_x0000_s2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xdr:row>
          <xdr:rowOff>95250</xdr:rowOff>
        </xdr:from>
        <xdr:to>
          <xdr:col>7</xdr:col>
          <xdr:colOff>676275</xdr:colOff>
          <xdr:row>17</xdr:row>
          <xdr:rowOff>352425</xdr:rowOff>
        </xdr:to>
        <xdr:sp macro="" textlink="">
          <xdr:nvSpPr>
            <xdr:cNvPr id="2124" name="Option Button 76" hidden="1">
              <a:extLst>
                <a:ext uri="{63B3BB69-23CF-44E3-9099-C40C66FF867C}">
                  <a14:compatExt spid="_x0000_s2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17</xdr:row>
          <xdr:rowOff>57150</xdr:rowOff>
        </xdr:from>
        <xdr:to>
          <xdr:col>8</xdr:col>
          <xdr:colOff>609600</xdr:colOff>
          <xdr:row>17</xdr:row>
          <xdr:rowOff>352425</xdr:rowOff>
        </xdr:to>
        <xdr:sp macro="" textlink="">
          <xdr:nvSpPr>
            <xdr:cNvPr id="2125" name="Option Button 77" hidden="1">
              <a:extLst>
                <a:ext uri="{63B3BB69-23CF-44E3-9099-C40C66FF867C}">
                  <a14:compatExt spid="_x0000_s2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38100</xdr:rowOff>
        </xdr:from>
        <xdr:to>
          <xdr:col>9</xdr:col>
          <xdr:colOff>752475</xdr:colOff>
          <xdr:row>18</xdr:row>
          <xdr:rowOff>381000</xdr:rowOff>
        </xdr:to>
        <xdr:sp macro="" textlink="">
          <xdr:nvSpPr>
            <xdr:cNvPr id="2126" name="Zone de groupe 189" hidden="1">
              <a:extLst>
                <a:ext uri="{63B3BB69-23CF-44E3-9099-C40C66FF867C}">
                  <a14:compatExt spid="_x0000_s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95250</xdr:rowOff>
        </xdr:from>
        <xdr:to>
          <xdr:col>6</xdr:col>
          <xdr:colOff>657225</xdr:colOff>
          <xdr:row>18</xdr:row>
          <xdr:rowOff>342900</xdr:rowOff>
        </xdr:to>
        <xdr:sp macro="" textlink="">
          <xdr:nvSpPr>
            <xdr:cNvPr id="2127" name="Option Button 79"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xdr:row>
          <xdr:rowOff>95250</xdr:rowOff>
        </xdr:from>
        <xdr:to>
          <xdr:col>7</xdr:col>
          <xdr:colOff>676275</xdr:colOff>
          <xdr:row>18</xdr:row>
          <xdr:rowOff>352425</xdr:rowOff>
        </xdr:to>
        <xdr:sp macro="" textlink="">
          <xdr:nvSpPr>
            <xdr:cNvPr id="2128" name="Option Button 80" hidden="1">
              <a:extLst>
                <a:ext uri="{63B3BB69-23CF-44E3-9099-C40C66FF867C}">
                  <a14:compatExt spid="_x0000_s2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xdr:row>
          <xdr:rowOff>57150</xdr:rowOff>
        </xdr:from>
        <xdr:to>
          <xdr:col>8</xdr:col>
          <xdr:colOff>609600</xdr:colOff>
          <xdr:row>18</xdr:row>
          <xdr:rowOff>352425</xdr:rowOff>
        </xdr:to>
        <xdr:sp macro="" textlink="">
          <xdr:nvSpPr>
            <xdr:cNvPr id="2129" name="Option Button 81" hidden="1">
              <a:extLst>
                <a:ext uri="{63B3BB69-23CF-44E3-9099-C40C66FF867C}">
                  <a14:compatExt spid="_x0000_s2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0</xdr:rowOff>
        </xdr:from>
        <xdr:to>
          <xdr:col>8</xdr:col>
          <xdr:colOff>733425</xdr:colOff>
          <xdr:row>19</xdr:row>
          <xdr:rowOff>342900</xdr:rowOff>
        </xdr:to>
        <xdr:sp macro="" textlink="">
          <xdr:nvSpPr>
            <xdr:cNvPr id="2130" name="Group Box 82" hidden="1">
              <a:extLst>
                <a:ext uri="{63B3BB69-23CF-44E3-9099-C40C66FF867C}">
                  <a14:compatExt spid="_x0000_s2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38100</xdr:rowOff>
        </xdr:from>
        <xdr:to>
          <xdr:col>9</xdr:col>
          <xdr:colOff>752475</xdr:colOff>
          <xdr:row>20</xdr:row>
          <xdr:rowOff>381000</xdr:rowOff>
        </xdr:to>
        <xdr:sp macro="" textlink="">
          <xdr:nvSpPr>
            <xdr:cNvPr id="2134" name="Zone de groupe 190" hidden="1">
              <a:extLst>
                <a:ext uri="{63B3BB69-23CF-44E3-9099-C40C66FF867C}">
                  <a14:compatExt spid="_x0000_s2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20</xdr:row>
          <xdr:rowOff>95250</xdr:rowOff>
        </xdr:from>
        <xdr:to>
          <xdr:col>6</xdr:col>
          <xdr:colOff>657225</xdr:colOff>
          <xdr:row>20</xdr:row>
          <xdr:rowOff>342900</xdr:rowOff>
        </xdr:to>
        <xdr:sp macro="" textlink="">
          <xdr:nvSpPr>
            <xdr:cNvPr id="2135" name="Option Button 87" hidden="1">
              <a:extLst>
                <a:ext uri="{63B3BB69-23CF-44E3-9099-C40C66FF867C}">
                  <a14:compatExt spid="_x0000_s2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95250</xdr:rowOff>
        </xdr:from>
        <xdr:to>
          <xdr:col>7</xdr:col>
          <xdr:colOff>676275</xdr:colOff>
          <xdr:row>20</xdr:row>
          <xdr:rowOff>352425</xdr:rowOff>
        </xdr:to>
        <xdr:sp macro="" textlink="">
          <xdr:nvSpPr>
            <xdr:cNvPr id="2136" name="Option Button 88" hidden="1">
              <a:extLst>
                <a:ext uri="{63B3BB69-23CF-44E3-9099-C40C66FF867C}">
                  <a14:compatExt spid="_x0000_s2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20</xdr:row>
          <xdr:rowOff>57150</xdr:rowOff>
        </xdr:from>
        <xdr:to>
          <xdr:col>8</xdr:col>
          <xdr:colOff>609600</xdr:colOff>
          <xdr:row>20</xdr:row>
          <xdr:rowOff>352425</xdr:rowOff>
        </xdr:to>
        <xdr:sp macro="" textlink="">
          <xdr:nvSpPr>
            <xdr:cNvPr id="2137" name="Option Button 89" hidden="1">
              <a:extLst>
                <a:ext uri="{63B3BB69-23CF-44E3-9099-C40C66FF867C}">
                  <a14:compatExt spid="_x0000_s2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xdr:row>
          <xdr:rowOff>38100</xdr:rowOff>
        </xdr:from>
        <xdr:to>
          <xdr:col>9</xdr:col>
          <xdr:colOff>704850</xdr:colOff>
          <xdr:row>22</xdr:row>
          <xdr:rowOff>371475</xdr:rowOff>
        </xdr:to>
        <xdr:sp macro="" textlink="">
          <xdr:nvSpPr>
            <xdr:cNvPr id="2138" name="Zone de groupe 191" hidden="1">
              <a:extLst>
                <a:ext uri="{63B3BB69-23CF-44E3-9099-C40C66FF867C}">
                  <a14:compatExt spid="_x0000_s2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22</xdr:row>
          <xdr:rowOff>95250</xdr:rowOff>
        </xdr:from>
        <xdr:to>
          <xdr:col>6</xdr:col>
          <xdr:colOff>657225</xdr:colOff>
          <xdr:row>22</xdr:row>
          <xdr:rowOff>219075</xdr:rowOff>
        </xdr:to>
        <xdr:sp macro="" textlink="">
          <xdr:nvSpPr>
            <xdr:cNvPr id="2139" name="Option Button 91" hidden="1">
              <a:extLst>
                <a:ext uri="{63B3BB69-23CF-44E3-9099-C40C66FF867C}">
                  <a14:compatExt spid="_x0000_s2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22</xdr:row>
          <xdr:rowOff>95250</xdr:rowOff>
        </xdr:from>
        <xdr:to>
          <xdr:col>7</xdr:col>
          <xdr:colOff>676275</xdr:colOff>
          <xdr:row>22</xdr:row>
          <xdr:rowOff>228600</xdr:rowOff>
        </xdr:to>
        <xdr:sp macro="" textlink="">
          <xdr:nvSpPr>
            <xdr:cNvPr id="2140" name="Option Button 92" hidden="1">
              <a:extLst>
                <a:ext uri="{63B3BB69-23CF-44E3-9099-C40C66FF867C}">
                  <a14:compatExt spid="_x0000_s2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22</xdr:row>
          <xdr:rowOff>57150</xdr:rowOff>
        </xdr:from>
        <xdr:to>
          <xdr:col>8</xdr:col>
          <xdr:colOff>609600</xdr:colOff>
          <xdr:row>22</xdr:row>
          <xdr:rowOff>228600</xdr:rowOff>
        </xdr:to>
        <xdr:sp macro="" textlink="">
          <xdr:nvSpPr>
            <xdr:cNvPr id="2141" name="Option Button 93" hidden="1">
              <a:extLst>
                <a:ext uri="{63B3BB69-23CF-44E3-9099-C40C66FF867C}">
                  <a14:compatExt spid="_x0000_s2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xdr:row>
          <xdr:rowOff>38100</xdr:rowOff>
        </xdr:from>
        <xdr:to>
          <xdr:col>9</xdr:col>
          <xdr:colOff>723900</xdr:colOff>
          <xdr:row>23</xdr:row>
          <xdr:rowOff>381000</xdr:rowOff>
        </xdr:to>
        <xdr:sp macro="" textlink="">
          <xdr:nvSpPr>
            <xdr:cNvPr id="2142" name="Zone de groupe 192" hidden="1">
              <a:extLst>
                <a:ext uri="{63B3BB69-23CF-44E3-9099-C40C66FF867C}">
                  <a14:compatExt spid="_x0000_s2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23</xdr:row>
          <xdr:rowOff>95250</xdr:rowOff>
        </xdr:from>
        <xdr:to>
          <xdr:col>6</xdr:col>
          <xdr:colOff>657225</xdr:colOff>
          <xdr:row>23</xdr:row>
          <xdr:rowOff>342900</xdr:rowOff>
        </xdr:to>
        <xdr:sp macro="" textlink="">
          <xdr:nvSpPr>
            <xdr:cNvPr id="2143" name="Option Button 95" hidden="1">
              <a:extLst>
                <a:ext uri="{63B3BB69-23CF-44E3-9099-C40C66FF867C}">
                  <a14:compatExt spid="_x0000_s2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23</xdr:row>
          <xdr:rowOff>95250</xdr:rowOff>
        </xdr:from>
        <xdr:to>
          <xdr:col>7</xdr:col>
          <xdr:colOff>676275</xdr:colOff>
          <xdr:row>23</xdr:row>
          <xdr:rowOff>352425</xdr:rowOff>
        </xdr:to>
        <xdr:sp macro="" textlink="">
          <xdr:nvSpPr>
            <xdr:cNvPr id="2144" name="Option Button 96" hidden="1">
              <a:extLst>
                <a:ext uri="{63B3BB69-23CF-44E3-9099-C40C66FF867C}">
                  <a14:compatExt spid="_x0000_s2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23</xdr:row>
          <xdr:rowOff>57150</xdr:rowOff>
        </xdr:from>
        <xdr:to>
          <xdr:col>8</xdr:col>
          <xdr:colOff>609600</xdr:colOff>
          <xdr:row>23</xdr:row>
          <xdr:rowOff>352425</xdr:rowOff>
        </xdr:to>
        <xdr:sp macro="" textlink="">
          <xdr:nvSpPr>
            <xdr:cNvPr id="2145" name="Option Button 97" hidden="1">
              <a:extLst>
                <a:ext uri="{63B3BB69-23CF-44E3-9099-C40C66FF867C}">
                  <a14:compatExt spid="_x0000_s2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38100</xdr:rowOff>
        </xdr:from>
        <xdr:to>
          <xdr:col>9</xdr:col>
          <xdr:colOff>723900</xdr:colOff>
          <xdr:row>24</xdr:row>
          <xdr:rowOff>409575</xdr:rowOff>
        </xdr:to>
        <xdr:sp macro="" textlink="">
          <xdr:nvSpPr>
            <xdr:cNvPr id="2146" name="Zone de groupe 193" hidden="1">
              <a:extLst>
                <a:ext uri="{63B3BB69-23CF-44E3-9099-C40C66FF867C}">
                  <a14:compatExt spid="_x0000_s2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24</xdr:row>
          <xdr:rowOff>95250</xdr:rowOff>
        </xdr:from>
        <xdr:to>
          <xdr:col>6</xdr:col>
          <xdr:colOff>657225</xdr:colOff>
          <xdr:row>24</xdr:row>
          <xdr:rowOff>219075</xdr:rowOff>
        </xdr:to>
        <xdr:sp macro="" textlink="">
          <xdr:nvSpPr>
            <xdr:cNvPr id="2147" name="Option Button 99" hidden="1">
              <a:extLst>
                <a:ext uri="{63B3BB69-23CF-44E3-9099-C40C66FF867C}">
                  <a14:compatExt spid="_x0000_s2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95250</xdr:rowOff>
        </xdr:from>
        <xdr:to>
          <xdr:col>7</xdr:col>
          <xdr:colOff>676275</xdr:colOff>
          <xdr:row>24</xdr:row>
          <xdr:rowOff>228600</xdr:rowOff>
        </xdr:to>
        <xdr:sp macro="" textlink="">
          <xdr:nvSpPr>
            <xdr:cNvPr id="2148" name="Option Button 100" hidden="1">
              <a:extLst>
                <a:ext uri="{63B3BB69-23CF-44E3-9099-C40C66FF867C}">
                  <a14:compatExt spid="_x0000_s2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57150</xdr:rowOff>
        </xdr:from>
        <xdr:to>
          <xdr:col>8</xdr:col>
          <xdr:colOff>609600</xdr:colOff>
          <xdr:row>24</xdr:row>
          <xdr:rowOff>228600</xdr:rowOff>
        </xdr:to>
        <xdr:sp macro="" textlink="">
          <xdr:nvSpPr>
            <xdr:cNvPr id="2149" name="Option Button 101" hidden="1">
              <a:extLst>
                <a:ext uri="{63B3BB69-23CF-44E3-9099-C40C66FF867C}">
                  <a14:compatExt spid="_x0000_s2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25</xdr:row>
          <xdr:rowOff>38100</xdr:rowOff>
        </xdr:from>
        <xdr:to>
          <xdr:col>9</xdr:col>
          <xdr:colOff>742950</xdr:colOff>
          <xdr:row>25</xdr:row>
          <xdr:rowOff>342900</xdr:rowOff>
        </xdr:to>
        <xdr:sp macro="" textlink="">
          <xdr:nvSpPr>
            <xdr:cNvPr id="2150" name="Zone de groupe 194" hidden="1">
              <a:extLst>
                <a:ext uri="{63B3BB69-23CF-44E3-9099-C40C66FF867C}">
                  <a14:compatExt spid="_x0000_s2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25</xdr:row>
          <xdr:rowOff>95250</xdr:rowOff>
        </xdr:from>
        <xdr:to>
          <xdr:col>6</xdr:col>
          <xdr:colOff>657225</xdr:colOff>
          <xdr:row>25</xdr:row>
          <xdr:rowOff>219075</xdr:rowOff>
        </xdr:to>
        <xdr:sp macro="" textlink="">
          <xdr:nvSpPr>
            <xdr:cNvPr id="2151" name="Option Button 103" hidden="1">
              <a:extLst>
                <a:ext uri="{63B3BB69-23CF-44E3-9099-C40C66FF867C}">
                  <a14:compatExt spid="_x0000_s2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95250</xdr:rowOff>
        </xdr:from>
        <xdr:to>
          <xdr:col>7</xdr:col>
          <xdr:colOff>676275</xdr:colOff>
          <xdr:row>25</xdr:row>
          <xdr:rowOff>228600</xdr:rowOff>
        </xdr:to>
        <xdr:sp macro="" textlink="">
          <xdr:nvSpPr>
            <xdr:cNvPr id="2152" name="Option Button 104" hidden="1">
              <a:extLst>
                <a:ext uri="{63B3BB69-23CF-44E3-9099-C40C66FF867C}">
                  <a14:compatExt spid="_x0000_s2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25</xdr:row>
          <xdr:rowOff>57150</xdr:rowOff>
        </xdr:from>
        <xdr:to>
          <xdr:col>8</xdr:col>
          <xdr:colOff>609600</xdr:colOff>
          <xdr:row>25</xdr:row>
          <xdr:rowOff>228600</xdr:rowOff>
        </xdr:to>
        <xdr:sp macro="" textlink="">
          <xdr:nvSpPr>
            <xdr:cNvPr id="2153" name="Option Button 105" hidden="1">
              <a:extLst>
                <a:ext uri="{63B3BB69-23CF-44E3-9099-C40C66FF867C}">
                  <a14:compatExt spid="_x0000_s2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38100</xdr:rowOff>
        </xdr:from>
        <xdr:to>
          <xdr:col>9</xdr:col>
          <xdr:colOff>733425</xdr:colOff>
          <xdr:row>26</xdr:row>
          <xdr:rowOff>381000</xdr:rowOff>
        </xdr:to>
        <xdr:sp macro="" textlink="">
          <xdr:nvSpPr>
            <xdr:cNvPr id="2154" name="Zone de groupe 195" hidden="1">
              <a:extLst>
                <a:ext uri="{63B3BB69-23CF-44E3-9099-C40C66FF867C}">
                  <a14:compatExt spid="_x0000_s2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26</xdr:row>
          <xdr:rowOff>95250</xdr:rowOff>
        </xdr:from>
        <xdr:to>
          <xdr:col>6</xdr:col>
          <xdr:colOff>657225</xdr:colOff>
          <xdr:row>26</xdr:row>
          <xdr:rowOff>342900</xdr:rowOff>
        </xdr:to>
        <xdr:sp macro="" textlink="">
          <xdr:nvSpPr>
            <xdr:cNvPr id="2155" name="Option Button 107" hidden="1">
              <a:extLst>
                <a:ext uri="{63B3BB69-23CF-44E3-9099-C40C66FF867C}">
                  <a14:compatExt spid="_x0000_s2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95250</xdr:rowOff>
        </xdr:from>
        <xdr:to>
          <xdr:col>7</xdr:col>
          <xdr:colOff>676275</xdr:colOff>
          <xdr:row>26</xdr:row>
          <xdr:rowOff>352425</xdr:rowOff>
        </xdr:to>
        <xdr:sp macro="" textlink="">
          <xdr:nvSpPr>
            <xdr:cNvPr id="2156" name="Option Button 108" hidden="1">
              <a:extLst>
                <a:ext uri="{63B3BB69-23CF-44E3-9099-C40C66FF867C}">
                  <a14:compatExt spid="_x0000_s2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26</xdr:row>
          <xdr:rowOff>57150</xdr:rowOff>
        </xdr:from>
        <xdr:to>
          <xdr:col>8</xdr:col>
          <xdr:colOff>609600</xdr:colOff>
          <xdr:row>26</xdr:row>
          <xdr:rowOff>352425</xdr:rowOff>
        </xdr:to>
        <xdr:sp macro="" textlink="">
          <xdr:nvSpPr>
            <xdr:cNvPr id="2157" name="Option Button 109" hidden="1">
              <a:extLst>
                <a:ext uri="{63B3BB69-23CF-44E3-9099-C40C66FF867C}">
                  <a14:compatExt spid="_x0000_s2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xdr:row>
          <xdr:rowOff>57150</xdr:rowOff>
        </xdr:from>
        <xdr:to>
          <xdr:col>9</xdr:col>
          <xdr:colOff>647700</xdr:colOff>
          <xdr:row>4</xdr:row>
          <xdr:rowOff>276225</xdr:rowOff>
        </xdr:to>
        <xdr:sp macro="" textlink="">
          <xdr:nvSpPr>
            <xdr:cNvPr id="2159" name="Option Button 111" hidden="1">
              <a:extLst>
                <a:ext uri="{63B3BB69-23CF-44E3-9099-C40C66FF867C}">
                  <a14:compatExt spid="_x0000_s2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xdr:row>
          <xdr:rowOff>85725</xdr:rowOff>
        </xdr:from>
        <xdr:to>
          <xdr:col>9</xdr:col>
          <xdr:colOff>657225</xdr:colOff>
          <xdr:row>6</xdr:row>
          <xdr:rowOff>323850</xdr:rowOff>
        </xdr:to>
        <xdr:sp macro="" textlink="">
          <xdr:nvSpPr>
            <xdr:cNvPr id="2160" name="Option Button 112" hidden="1">
              <a:extLst>
                <a:ext uri="{63B3BB69-23CF-44E3-9099-C40C66FF867C}">
                  <a14:compatExt spid="_x0000_s2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7</xdr:row>
          <xdr:rowOff>47625</xdr:rowOff>
        </xdr:from>
        <xdr:to>
          <xdr:col>9</xdr:col>
          <xdr:colOff>628650</xdr:colOff>
          <xdr:row>7</xdr:row>
          <xdr:rowOff>266700</xdr:rowOff>
        </xdr:to>
        <xdr:sp macro="" textlink="">
          <xdr:nvSpPr>
            <xdr:cNvPr id="2161" name="Option Button 113" hidden="1">
              <a:extLst>
                <a:ext uri="{63B3BB69-23CF-44E3-9099-C40C66FF867C}">
                  <a14:compatExt spid="_x0000_s2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xdr:row>
          <xdr:rowOff>66675</xdr:rowOff>
        </xdr:from>
        <xdr:to>
          <xdr:col>9</xdr:col>
          <xdr:colOff>676275</xdr:colOff>
          <xdr:row>10</xdr:row>
          <xdr:rowOff>361950</xdr:rowOff>
        </xdr:to>
        <xdr:sp macro="" textlink="">
          <xdr:nvSpPr>
            <xdr:cNvPr id="2163" name="Option Button 115" hidden="1">
              <a:extLst>
                <a:ext uri="{63B3BB69-23CF-44E3-9099-C40C66FF867C}">
                  <a14:compatExt spid="_x0000_s2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11</xdr:row>
          <xdr:rowOff>114300</xdr:rowOff>
        </xdr:from>
        <xdr:to>
          <xdr:col>9</xdr:col>
          <xdr:colOff>676275</xdr:colOff>
          <xdr:row>11</xdr:row>
          <xdr:rowOff>447675</xdr:rowOff>
        </xdr:to>
        <xdr:sp macro="" textlink="">
          <xdr:nvSpPr>
            <xdr:cNvPr id="2164" name="Option Button 116" hidden="1">
              <a:extLst>
                <a:ext uri="{63B3BB69-23CF-44E3-9099-C40C66FF867C}">
                  <a14:compatExt spid="_x0000_s2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12</xdr:row>
          <xdr:rowOff>57150</xdr:rowOff>
        </xdr:from>
        <xdr:to>
          <xdr:col>9</xdr:col>
          <xdr:colOff>609600</xdr:colOff>
          <xdr:row>12</xdr:row>
          <xdr:rowOff>352425</xdr:rowOff>
        </xdr:to>
        <xdr:sp macro="" textlink="">
          <xdr:nvSpPr>
            <xdr:cNvPr id="2165" name="Option Button 117" hidden="1">
              <a:extLst>
                <a:ext uri="{63B3BB69-23CF-44E3-9099-C40C66FF867C}">
                  <a14:compatExt spid="_x0000_s2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13</xdr:row>
          <xdr:rowOff>57150</xdr:rowOff>
        </xdr:from>
        <xdr:to>
          <xdr:col>9</xdr:col>
          <xdr:colOff>609600</xdr:colOff>
          <xdr:row>13</xdr:row>
          <xdr:rowOff>352425</xdr:rowOff>
        </xdr:to>
        <xdr:sp macro="" textlink="">
          <xdr:nvSpPr>
            <xdr:cNvPr id="2166" name="Option Button 118" hidden="1">
              <a:extLst>
                <a:ext uri="{63B3BB69-23CF-44E3-9099-C40C66FF867C}">
                  <a14:compatExt spid="_x0000_s2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14</xdr:row>
          <xdr:rowOff>57150</xdr:rowOff>
        </xdr:from>
        <xdr:to>
          <xdr:col>9</xdr:col>
          <xdr:colOff>609600</xdr:colOff>
          <xdr:row>14</xdr:row>
          <xdr:rowOff>352425</xdr:rowOff>
        </xdr:to>
        <xdr:sp macro="" textlink="">
          <xdr:nvSpPr>
            <xdr:cNvPr id="2167" name="Option Button 119" hidden="1">
              <a:extLst>
                <a:ext uri="{63B3BB69-23CF-44E3-9099-C40C66FF867C}">
                  <a14:compatExt spid="_x0000_s2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16</xdr:row>
          <xdr:rowOff>57150</xdr:rowOff>
        </xdr:from>
        <xdr:to>
          <xdr:col>9</xdr:col>
          <xdr:colOff>609600</xdr:colOff>
          <xdr:row>16</xdr:row>
          <xdr:rowOff>352425</xdr:rowOff>
        </xdr:to>
        <xdr:sp macro="" textlink="">
          <xdr:nvSpPr>
            <xdr:cNvPr id="2168" name="Option Button 120" hidden="1">
              <a:extLst>
                <a:ext uri="{63B3BB69-23CF-44E3-9099-C40C66FF867C}">
                  <a14:compatExt spid="_x0000_s2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xdr:row>
          <xdr:rowOff>57150</xdr:rowOff>
        </xdr:from>
        <xdr:to>
          <xdr:col>9</xdr:col>
          <xdr:colOff>609600</xdr:colOff>
          <xdr:row>17</xdr:row>
          <xdr:rowOff>352425</xdr:rowOff>
        </xdr:to>
        <xdr:sp macro="" textlink="">
          <xdr:nvSpPr>
            <xdr:cNvPr id="2169" name="Option Button 121" hidden="1">
              <a:extLst>
                <a:ext uri="{63B3BB69-23CF-44E3-9099-C40C66FF867C}">
                  <a14:compatExt spid="_x0000_s2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18</xdr:row>
          <xdr:rowOff>57150</xdr:rowOff>
        </xdr:from>
        <xdr:to>
          <xdr:col>9</xdr:col>
          <xdr:colOff>609600</xdr:colOff>
          <xdr:row>18</xdr:row>
          <xdr:rowOff>352425</xdr:rowOff>
        </xdr:to>
        <xdr:sp macro="" textlink="">
          <xdr:nvSpPr>
            <xdr:cNvPr id="2170" name="Option Button 122" hidden="1">
              <a:extLst>
                <a:ext uri="{63B3BB69-23CF-44E3-9099-C40C66FF867C}">
                  <a14:compatExt spid="_x0000_s2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20</xdr:row>
          <xdr:rowOff>57150</xdr:rowOff>
        </xdr:from>
        <xdr:to>
          <xdr:col>9</xdr:col>
          <xdr:colOff>609600</xdr:colOff>
          <xdr:row>20</xdr:row>
          <xdr:rowOff>352425</xdr:rowOff>
        </xdr:to>
        <xdr:sp macro="" textlink="">
          <xdr:nvSpPr>
            <xdr:cNvPr id="2171" name="Option Button 123" hidden="1">
              <a:extLst>
                <a:ext uri="{63B3BB69-23CF-44E3-9099-C40C66FF867C}">
                  <a14:compatExt spid="_x0000_s2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22</xdr:row>
          <xdr:rowOff>57150</xdr:rowOff>
        </xdr:from>
        <xdr:to>
          <xdr:col>9</xdr:col>
          <xdr:colOff>609600</xdr:colOff>
          <xdr:row>22</xdr:row>
          <xdr:rowOff>228600</xdr:rowOff>
        </xdr:to>
        <xdr:sp macro="" textlink="">
          <xdr:nvSpPr>
            <xdr:cNvPr id="2172" name="Option Button 124" hidden="1">
              <a:extLst>
                <a:ext uri="{63B3BB69-23CF-44E3-9099-C40C66FF867C}">
                  <a14:compatExt spid="_x0000_s2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xdr:row>
          <xdr:rowOff>57150</xdr:rowOff>
        </xdr:from>
        <xdr:to>
          <xdr:col>9</xdr:col>
          <xdr:colOff>609600</xdr:colOff>
          <xdr:row>23</xdr:row>
          <xdr:rowOff>352425</xdr:rowOff>
        </xdr:to>
        <xdr:sp macro="" textlink="">
          <xdr:nvSpPr>
            <xdr:cNvPr id="2173" name="Option Button 125" hidden="1">
              <a:extLst>
                <a:ext uri="{63B3BB69-23CF-44E3-9099-C40C66FF867C}">
                  <a14:compatExt spid="_x0000_s2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24</xdr:row>
          <xdr:rowOff>57150</xdr:rowOff>
        </xdr:from>
        <xdr:to>
          <xdr:col>9</xdr:col>
          <xdr:colOff>609600</xdr:colOff>
          <xdr:row>24</xdr:row>
          <xdr:rowOff>228600</xdr:rowOff>
        </xdr:to>
        <xdr:sp macro="" textlink="">
          <xdr:nvSpPr>
            <xdr:cNvPr id="2174" name="Option Button 126" hidden="1">
              <a:extLst>
                <a:ext uri="{63B3BB69-23CF-44E3-9099-C40C66FF867C}">
                  <a14:compatExt spid="_x0000_s2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25</xdr:row>
          <xdr:rowOff>57150</xdr:rowOff>
        </xdr:from>
        <xdr:to>
          <xdr:col>9</xdr:col>
          <xdr:colOff>609600</xdr:colOff>
          <xdr:row>25</xdr:row>
          <xdr:rowOff>228600</xdr:rowOff>
        </xdr:to>
        <xdr:sp macro="" textlink="">
          <xdr:nvSpPr>
            <xdr:cNvPr id="2175" name="Option Button 127" hidden="1">
              <a:extLst>
                <a:ext uri="{63B3BB69-23CF-44E3-9099-C40C66FF867C}">
                  <a14:compatExt spid="_x0000_s2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26</xdr:row>
          <xdr:rowOff>57150</xdr:rowOff>
        </xdr:from>
        <xdr:to>
          <xdr:col>9</xdr:col>
          <xdr:colOff>609600</xdr:colOff>
          <xdr:row>26</xdr:row>
          <xdr:rowOff>352425</xdr:rowOff>
        </xdr:to>
        <xdr:sp macro="" textlink="">
          <xdr:nvSpPr>
            <xdr:cNvPr id="2176" name="Option Button 128" hidden="1">
              <a:extLst>
                <a:ext uri="{63B3BB69-23CF-44E3-9099-C40C66FF867C}">
                  <a14:compatExt spid="_x0000_s2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57150</xdr:rowOff>
        </xdr:from>
        <xdr:to>
          <xdr:col>8</xdr:col>
          <xdr:colOff>695325</xdr:colOff>
          <xdr:row>9</xdr:row>
          <xdr:rowOff>276225</xdr:rowOff>
        </xdr:to>
        <xdr:sp macro="" textlink="">
          <xdr:nvSpPr>
            <xdr:cNvPr id="2177" name="Option Button 129" hidden="1">
              <a:extLst>
                <a:ext uri="{63B3BB69-23CF-44E3-9099-C40C66FF867C}">
                  <a14:compatExt spid="_x0000_s2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57150</xdr:rowOff>
        </xdr:from>
        <xdr:to>
          <xdr:col>9</xdr:col>
          <xdr:colOff>695325</xdr:colOff>
          <xdr:row>9</xdr:row>
          <xdr:rowOff>276225</xdr:rowOff>
        </xdr:to>
        <xdr:sp macro="" textlink="">
          <xdr:nvSpPr>
            <xdr:cNvPr id="2178" name="Option Button 130" hidden="1">
              <a:extLst>
                <a:ext uri="{63B3BB69-23CF-44E3-9099-C40C66FF867C}">
                  <a14:compatExt spid="_x0000_s2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28575</xdr:rowOff>
        </xdr:from>
        <xdr:to>
          <xdr:col>9</xdr:col>
          <xdr:colOff>742950</xdr:colOff>
          <xdr:row>5</xdr:row>
          <xdr:rowOff>323850</xdr:rowOff>
        </xdr:to>
        <xdr:sp macro="" textlink="">
          <xdr:nvSpPr>
            <xdr:cNvPr id="2179" name="Group Box 131" hidden="1">
              <a:extLst>
                <a:ext uri="{63B3BB69-23CF-44E3-9099-C40C66FF867C}">
                  <a14:compatExt spid="_x0000_s2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xdr:row>
          <xdr:rowOff>57150</xdr:rowOff>
        </xdr:from>
        <xdr:to>
          <xdr:col>6</xdr:col>
          <xdr:colOff>695325</xdr:colOff>
          <xdr:row>5</xdr:row>
          <xdr:rowOff>276225</xdr:rowOff>
        </xdr:to>
        <xdr:sp macro="" textlink="">
          <xdr:nvSpPr>
            <xdr:cNvPr id="2180" name="Option Button 132" hidden="1">
              <a:extLst>
                <a:ext uri="{63B3BB69-23CF-44E3-9099-C40C66FF867C}">
                  <a14:compatExt spid="_x0000_s2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xdr:row>
          <xdr:rowOff>47625</xdr:rowOff>
        </xdr:from>
        <xdr:to>
          <xdr:col>7</xdr:col>
          <xdr:colOff>657225</xdr:colOff>
          <xdr:row>5</xdr:row>
          <xdr:rowOff>276225</xdr:rowOff>
        </xdr:to>
        <xdr:sp macro="" textlink="">
          <xdr:nvSpPr>
            <xdr:cNvPr id="2181" name="Option Button 133" hidden="1">
              <a:extLst>
                <a:ext uri="{63B3BB69-23CF-44E3-9099-C40C66FF867C}">
                  <a14:compatExt spid="_x0000_s2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xdr:row>
          <xdr:rowOff>57150</xdr:rowOff>
        </xdr:from>
        <xdr:to>
          <xdr:col>8</xdr:col>
          <xdr:colOff>647700</xdr:colOff>
          <xdr:row>5</xdr:row>
          <xdr:rowOff>276225</xdr:rowOff>
        </xdr:to>
        <xdr:sp macro="" textlink="">
          <xdr:nvSpPr>
            <xdr:cNvPr id="2182" name="Option Button 134" hidden="1">
              <a:extLst>
                <a:ext uri="{63B3BB69-23CF-44E3-9099-C40C66FF867C}">
                  <a14:compatExt spid="_x0000_s2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xdr:row>
          <xdr:rowOff>57150</xdr:rowOff>
        </xdr:from>
        <xdr:to>
          <xdr:col>9</xdr:col>
          <xdr:colOff>647700</xdr:colOff>
          <xdr:row>5</xdr:row>
          <xdr:rowOff>276225</xdr:rowOff>
        </xdr:to>
        <xdr:sp macro="" textlink="">
          <xdr:nvSpPr>
            <xdr:cNvPr id="2183" name="Option Button 135" hidden="1">
              <a:extLst>
                <a:ext uri="{63B3BB69-23CF-44E3-9099-C40C66FF867C}">
                  <a14:compatExt spid="_x0000_s2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xdr:row>
          <xdr:rowOff>38100</xdr:rowOff>
        </xdr:from>
        <xdr:to>
          <xdr:col>9</xdr:col>
          <xdr:colOff>752475</xdr:colOff>
          <xdr:row>21</xdr:row>
          <xdr:rowOff>381000</xdr:rowOff>
        </xdr:to>
        <xdr:sp macro="" textlink="">
          <xdr:nvSpPr>
            <xdr:cNvPr id="2185" name="Zone de groupe 190" hidden="1">
              <a:extLst>
                <a:ext uri="{63B3BB69-23CF-44E3-9099-C40C66FF867C}">
                  <a14:compatExt spid="_x0000_s2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21</xdr:row>
          <xdr:rowOff>95250</xdr:rowOff>
        </xdr:from>
        <xdr:to>
          <xdr:col>6</xdr:col>
          <xdr:colOff>657225</xdr:colOff>
          <xdr:row>21</xdr:row>
          <xdr:rowOff>342900</xdr:rowOff>
        </xdr:to>
        <xdr:sp macro="" textlink="">
          <xdr:nvSpPr>
            <xdr:cNvPr id="2186" name="Option Button 138" hidden="1">
              <a:extLst>
                <a:ext uri="{63B3BB69-23CF-44E3-9099-C40C66FF867C}">
                  <a14:compatExt spid="_x0000_s2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95250</xdr:rowOff>
        </xdr:from>
        <xdr:to>
          <xdr:col>7</xdr:col>
          <xdr:colOff>676275</xdr:colOff>
          <xdr:row>21</xdr:row>
          <xdr:rowOff>352425</xdr:rowOff>
        </xdr:to>
        <xdr:sp macro="" textlink="">
          <xdr:nvSpPr>
            <xdr:cNvPr id="2188" name="Option Button 140" hidden="1">
              <a:extLst>
                <a:ext uri="{63B3BB69-23CF-44E3-9099-C40C66FF867C}">
                  <a14:compatExt spid="_x0000_s2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21</xdr:row>
          <xdr:rowOff>57150</xdr:rowOff>
        </xdr:from>
        <xdr:to>
          <xdr:col>8</xdr:col>
          <xdr:colOff>609600</xdr:colOff>
          <xdr:row>21</xdr:row>
          <xdr:rowOff>352425</xdr:rowOff>
        </xdr:to>
        <xdr:sp macro="" textlink="">
          <xdr:nvSpPr>
            <xdr:cNvPr id="2189" name="Option Button 141" hidden="1">
              <a:extLst>
                <a:ext uri="{63B3BB69-23CF-44E3-9099-C40C66FF867C}">
                  <a14:compatExt spid="_x0000_s2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21</xdr:row>
          <xdr:rowOff>57150</xdr:rowOff>
        </xdr:from>
        <xdr:to>
          <xdr:col>9</xdr:col>
          <xdr:colOff>609600</xdr:colOff>
          <xdr:row>21</xdr:row>
          <xdr:rowOff>352425</xdr:rowOff>
        </xdr:to>
        <xdr:sp macro="" textlink="">
          <xdr:nvSpPr>
            <xdr:cNvPr id="2190" name="Option Button 142" hidden="1">
              <a:extLst>
                <a:ext uri="{63B3BB69-23CF-44E3-9099-C40C66FF867C}">
                  <a14:compatExt spid="_x0000_s219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4</xdr:row>
          <xdr:rowOff>19050</xdr:rowOff>
        </xdr:from>
        <xdr:to>
          <xdr:col>9</xdr:col>
          <xdr:colOff>704850</xdr:colOff>
          <xdr:row>4</xdr:row>
          <xdr:rowOff>342900</xdr:rowOff>
        </xdr:to>
        <xdr:sp macro="" textlink="">
          <xdr:nvSpPr>
            <xdr:cNvPr id="3073" name="Group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xdr:row>
          <xdr:rowOff>47625</xdr:rowOff>
        </xdr:from>
        <xdr:to>
          <xdr:col>6</xdr:col>
          <xdr:colOff>704850</xdr:colOff>
          <xdr:row>4</xdr:row>
          <xdr:rowOff>342900</xdr:rowOff>
        </xdr:to>
        <xdr:sp macro="" textlink="">
          <xdr:nvSpPr>
            <xdr:cNvPr id="3074" name="Option Button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xdr:row>
          <xdr:rowOff>38100</xdr:rowOff>
        </xdr:from>
        <xdr:to>
          <xdr:col>7</xdr:col>
          <xdr:colOff>657225</xdr:colOff>
          <xdr:row>4</xdr:row>
          <xdr:rowOff>342900</xdr:rowOff>
        </xdr:to>
        <xdr:sp macro="" textlink="">
          <xdr:nvSpPr>
            <xdr:cNvPr id="3075" name="Option Button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xdr:row>
          <xdr:rowOff>9525</xdr:rowOff>
        </xdr:from>
        <xdr:to>
          <xdr:col>9</xdr:col>
          <xdr:colOff>695325</xdr:colOff>
          <xdr:row>5</xdr:row>
          <xdr:rowOff>371475</xdr:rowOff>
        </xdr:to>
        <xdr:sp macro="" textlink="">
          <xdr:nvSpPr>
            <xdr:cNvPr id="3077" name="Group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5</xdr:row>
          <xdr:rowOff>66675</xdr:rowOff>
        </xdr:from>
        <xdr:to>
          <xdr:col>6</xdr:col>
          <xdr:colOff>628650</xdr:colOff>
          <xdr:row>5</xdr:row>
          <xdr:rowOff>371475</xdr:rowOff>
        </xdr:to>
        <xdr:sp macro="" textlink="">
          <xdr:nvSpPr>
            <xdr:cNvPr id="3078" name="Option Button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xdr:row>
          <xdr:rowOff>76200</xdr:rowOff>
        </xdr:from>
        <xdr:to>
          <xdr:col>7</xdr:col>
          <xdr:colOff>657225</xdr:colOff>
          <xdr:row>5</xdr:row>
          <xdr:rowOff>371475</xdr:rowOff>
        </xdr:to>
        <xdr:sp macro="" textlink="">
          <xdr:nvSpPr>
            <xdr:cNvPr id="3079" name="Option Button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xdr:row>
          <xdr:rowOff>19050</xdr:rowOff>
        </xdr:from>
        <xdr:to>
          <xdr:col>9</xdr:col>
          <xdr:colOff>704850</xdr:colOff>
          <xdr:row>6</xdr:row>
          <xdr:rowOff>295275</xdr:rowOff>
        </xdr:to>
        <xdr:sp macro="" textlink="">
          <xdr:nvSpPr>
            <xdr:cNvPr id="3081" name="Group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6</xdr:row>
          <xdr:rowOff>47625</xdr:rowOff>
        </xdr:from>
        <xdr:to>
          <xdr:col>6</xdr:col>
          <xdr:colOff>714375</xdr:colOff>
          <xdr:row>6</xdr:row>
          <xdr:rowOff>295275</xdr:rowOff>
        </xdr:to>
        <xdr:sp macro="" textlink="">
          <xdr:nvSpPr>
            <xdr:cNvPr id="3082" name="Option Button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6</xdr:row>
          <xdr:rowOff>38100</xdr:rowOff>
        </xdr:from>
        <xdr:to>
          <xdr:col>7</xdr:col>
          <xdr:colOff>666750</xdr:colOff>
          <xdr:row>6</xdr:row>
          <xdr:rowOff>295275</xdr:rowOff>
        </xdr:to>
        <xdr:sp macro="" textlink="">
          <xdr:nvSpPr>
            <xdr:cNvPr id="3083" name="Option Button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6</xdr:row>
          <xdr:rowOff>38100</xdr:rowOff>
        </xdr:from>
        <xdr:to>
          <xdr:col>8</xdr:col>
          <xdr:colOff>628650</xdr:colOff>
          <xdr:row>6</xdr:row>
          <xdr:rowOff>295275</xdr:rowOff>
        </xdr:to>
        <xdr:sp macro="" textlink="">
          <xdr:nvSpPr>
            <xdr:cNvPr id="3084" name="Option Button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38100</xdr:rowOff>
        </xdr:from>
        <xdr:to>
          <xdr:col>9</xdr:col>
          <xdr:colOff>676275</xdr:colOff>
          <xdr:row>15</xdr:row>
          <xdr:rowOff>342900</xdr:rowOff>
        </xdr:to>
        <xdr:sp macro="" textlink="">
          <xdr:nvSpPr>
            <xdr:cNvPr id="3085" name="Group Box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76200</xdr:rowOff>
        </xdr:from>
        <xdr:to>
          <xdr:col>6</xdr:col>
          <xdr:colOff>685800</xdr:colOff>
          <xdr:row>15</xdr:row>
          <xdr:rowOff>342900</xdr:rowOff>
        </xdr:to>
        <xdr:sp macro="" textlink="">
          <xdr:nvSpPr>
            <xdr:cNvPr id="3086" name="Option Button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66675</xdr:rowOff>
        </xdr:from>
        <xdr:to>
          <xdr:col>7</xdr:col>
          <xdr:colOff>695325</xdr:colOff>
          <xdr:row>15</xdr:row>
          <xdr:rowOff>342900</xdr:rowOff>
        </xdr:to>
        <xdr:sp macro="" textlink="">
          <xdr:nvSpPr>
            <xdr:cNvPr id="3087" name="Option Button 15" hidden="1">
              <a:extLst>
                <a:ext uri="{63B3BB69-23CF-44E3-9099-C40C66FF867C}">
                  <a14:compatExt spid="_x0000_s3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xdr:row>
          <xdr:rowOff>28575</xdr:rowOff>
        </xdr:from>
        <xdr:to>
          <xdr:col>9</xdr:col>
          <xdr:colOff>685800</xdr:colOff>
          <xdr:row>16</xdr:row>
          <xdr:rowOff>447675</xdr:rowOff>
        </xdr:to>
        <xdr:sp macro="" textlink="">
          <xdr:nvSpPr>
            <xdr:cNvPr id="3089" name="Group Box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104775</xdr:rowOff>
        </xdr:from>
        <xdr:to>
          <xdr:col>6</xdr:col>
          <xdr:colOff>685800</xdr:colOff>
          <xdr:row>16</xdr:row>
          <xdr:rowOff>438150</xdr:rowOff>
        </xdr:to>
        <xdr:sp macro="" textlink="">
          <xdr:nvSpPr>
            <xdr:cNvPr id="3090" name="Option Button 18" hidden="1">
              <a:extLst>
                <a:ext uri="{63B3BB69-23CF-44E3-9099-C40C66FF867C}">
                  <a14:compatExt spid="_x0000_s3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16</xdr:row>
          <xdr:rowOff>114300</xdr:rowOff>
        </xdr:from>
        <xdr:to>
          <xdr:col>7</xdr:col>
          <xdr:colOff>638175</xdr:colOff>
          <xdr:row>16</xdr:row>
          <xdr:rowOff>438150</xdr:rowOff>
        </xdr:to>
        <xdr:sp macro="" textlink="">
          <xdr:nvSpPr>
            <xdr:cNvPr id="3091" name="Option Button 19" hidden="1">
              <a:extLst>
                <a:ext uri="{63B3BB69-23CF-44E3-9099-C40C66FF867C}">
                  <a14:compatExt spid="_x0000_s3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19050</xdr:rowOff>
        </xdr:from>
        <xdr:to>
          <xdr:col>9</xdr:col>
          <xdr:colOff>685800</xdr:colOff>
          <xdr:row>19</xdr:row>
          <xdr:rowOff>390525</xdr:rowOff>
        </xdr:to>
        <xdr:sp macro="" textlink="">
          <xdr:nvSpPr>
            <xdr:cNvPr id="3097" name="Group Box 25" hidden="1">
              <a:extLst>
                <a:ext uri="{63B3BB69-23CF-44E3-9099-C40C66FF867C}">
                  <a14:compatExt spid="_x0000_s3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19</xdr:row>
          <xdr:rowOff>76200</xdr:rowOff>
        </xdr:from>
        <xdr:to>
          <xdr:col>6</xdr:col>
          <xdr:colOff>666750</xdr:colOff>
          <xdr:row>19</xdr:row>
          <xdr:rowOff>390525</xdr:rowOff>
        </xdr:to>
        <xdr:sp macro="" textlink="">
          <xdr:nvSpPr>
            <xdr:cNvPr id="3098" name="Option Button 26" hidden="1">
              <a:extLst>
                <a:ext uri="{63B3BB69-23CF-44E3-9099-C40C66FF867C}">
                  <a14:compatExt spid="_x0000_s3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76200</xdr:rowOff>
        </xdr:from>
        <xdr:to>
          <xdr:col>7</xdr:col>
          <xdr:colOff>676275</xdr:colOff>
          <xdr:row>19</xdr:row>
          <xdr:rowOff>390525</xdr:rowOff>
        </xdr:to>
        <xdr:sp macro="" textlink="">
          <xdr:nvSpPr>
            <xdr:cNvPr id="3099" name="Option Button 27" hidden="1">
              <a:extLst>
                <a:ext uri="{63B3BB69-23CF-44E3-9099-C40C66FF867C}">
                  <a14:compatExt spid="_x0000_s3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xdr:row>
          <xdr:rowOff>19050</xdr:rowOff>
        </xdr:from>
        <xdr:to>
          <xdr:col>9</xdr:col>
          <xdr:colOff>723900</xdr:colOff>
          <xdr:row>7</xdr:row>
          <xdr:rowOff>285750</xdr:rowOff>
        </xdr:to>
        <xdr:sp macro="" textlink="">
          <xdr:nvSpPr>
            <xdr:cNvPr id="3101" name="Group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7</xdr:row>
          <xdr:rowOff>57150</xdr:rowOff>
        </xdr:from>
        <xdr:to>
          <xdr:col>6</xdr:col>
          <xdr:colOff>676275</xdr:colOff>
          <xdr:row>7</xdr:row>
          <xdr:rowOff>276225</xdr:rowOff>
        </xdr:to>
        <xdr:sp macro="" textlink="">
          <xdr:nvSpPr>
            <xdr:cNvPr id="3102" name="Option Button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7</xdr:row>
          <xdr:rowOff>57150</xdr:rowOff>
        </xdr:from>
        <xdr:to>
          <xdr:col>7</xdr:col>
          <xdr:colOff>685800</xdr:colOff>
          <xdr:row>7</xdr:row>
          <xdr:rowOff>276225</xdr:rowOff>
        </xdr:to>
        <xdr:sp macro="" textlink="">
          <xdr:nvSpPr>
            <xdr:cNvPr id="3103" name="Option Button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19050</xdr:rowOff>
        </xdr:from>
        <xdr:to>
          <xdr:col>9</xdr:col>
          <xdr:colOff>676275</xdr:colOff>
          <xdr:row>18</xdr:row>
          <xdr:rowOff>485775</xdr:rowOff>
        </xdr:to>
        <xdr:sp macro="" textlink="">
          <xdr:nvSpPr>
            <xdr:cNvPr id="3117" name="Group Box 45" hidden="1">
              <a:extLst>
                <a:ext uri="{63B3BB69-23CF-44E3-9099-C40C66FF867C}">
                  <a14:compatExt spid="_x0000_s3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18</xdr:row>
          <xdr:rowOff>142875</xdr:rowOff>
        </xdr:from>
        <xdr:to>
          <xdr:col>6</xdr:col>
          <xdr:colOff>638175</xdr:colOff>
          <xdr:row>18</xdr:row>
          <xdr:rowOff>419100</xdr:rowOff>
        </xdr:to>
        <xdr:sp macro="" textlink="">
          <xdr:nvSpPr>
            <xdr:cNvPr id="3118" name="Option Button 46" hidden="1">
              <a:extLst>
                <a:ext uri="{63B3BB69-23CF-44E3-9099-C40C66FF867C}">
                  <a14:compatExt spid="_x0000_s3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18</xdr:row>
          <xdr:rowOff>123825</xdr:rowOff>
        </xdr:from>
        <xdr:to>
          <xdr:col>7</xdr:col>
          <xdr:colOff>704850</xdr:colOff>
          <xdr:row>18</xdr:row>
          <xdr:rowOff>447675</xdr:rowOff>
        </xdr:to>
        <xdr:sp macro="" textlink="">
          <xdr:nvSpPr>
            <xdr:cNvPr id="3119" name="Option Button 47" hidden="1">
              <a:extLst>
                <a:ext uri="{63B3BB69-23CF-44E3-9099-C40C66FF867C}">
                  <a14:compatExt spid="_x0000_s3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57150</xdr:rowOff>
        </xdr:from>
        <xdr:to>
          <xdr:col>9</xdr:col>
          <xdr:colOff>695325</xdr:colOff>
          <xdr:row>9</xdr:row>
          <xdr:rowOff>447675</xdr:rowOff>
        </xdr:to>
        <xdr:sp macro="" textlink="">
          <xdr:nvSpPr>
            <xdr:cNvPr id="3125" name="Group Box 53" hidden="1">
              <a:extLst>
                <a:ext uri="{63B3BB69-23CF-44E3-9099-C40C66FF867C}">
                  <a14:compatExt spid="_x0000_s3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xdr:row>
          <xdr:rowOff>133350</xdr:rowOff>
        </xdr:from>
        <xdr:to>
          <xdr:col>6</xdr:col>
          <xdr:colOff>695325</xdr:colOff>
          <xdr:row>9</xdr:row>
          <xdr:rowOff>409575</xdr:rowOff>
        </xdr:to>
        <xdr:sp macro="" textlink="">
          <xdr:nvSpPr>
            <xdr:cNvPr id="3126" name="Option Button 54" hidden="1">
              <a:extLst>
                <a:ext uri="{63B3BB69-23CF-44E3-9099-C40C66FF867C}">
                  <a14:compatExt spid="_x0000_s3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142875</xdr:rowOff>
        </xdr:from>
        <xdr:to>
          <xdr:col>7</xdr:col>
          <xdr:colOff>695325</xdr:colOff>
          <xdr:row>9</xdr:row>
          <xdr:rowOff>400050</xdr:rowOff>
        </xdr:to>
        <xdr:sp macro="" textlink="">
          <xdr:nvSpPr>
            <xdr:cNvPr id="3127" name="Option Button 55" hidden="1">
              <a:extLst>
                <a:ext uri="{63B3BB69-23CF-44E3-9099-C40C66FF867C}">
                  <a14:compatExt spid="_x0000_s3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38100</xdr:rowOff>
        </xdr:from>
        <xdr:to>
          <xdr:col>9</xdr:col>
          <xdr:colOff>704850</xdr:colOff>
          <xdr:row>10</xdr:row>
          <xdr:rowOff>371475</xdr:rowOff>
        </xdr:to>
        <xdr:sp macro="" textlink="">
          <xdr:nvSpPr>
            <xdr:cNvPr id="3129" name="Group Box 57" hidden="1">
              <a:extLst>
                <a:ext uri="{63B3BB69-23CF-44E3-9099-C40C66FF867C}">
                  <a14:compatExt spid="_x0000_s3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xdr:row>
          <xdr:rowOff>85725</xdr:rowOff>
        </xdr:from>
        <xdr:to>
          <xdr:col>6</xdr:col>
          <xdr:colOff>647700</xdr:colOff>
          <xdr:row>10</xdr:row>
          <xdr:rowOff>342900</xdr:rowOff>
        </xdr:to>
        <xdr:sp macro="" textlink="">
          <xdr:nvSpPr>
            <xdr:cNvPr id="3130" name="Option Button 58" hidden="1">
              <a:extLst>
                <a:ext uri="{63B3BB69-23CF-44E3-9099-C40C66FF867C}">
                  <a14:compatExt spid="_x0000_s3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10</xdr:row>
          <xdr:rowOff>76200</xdr:rowOff>
        </xdr:from>
        <xdr:to>
          <xdr:col>7</xdr:col>
          <xdr:colOff>666750</xdr:colOff>
          <xdr:row>10</xdr:row>
          <xdr:rowOff>352425</xdr:rowOff>
        </xdr:to>
        <xdr:sp macro="" textlink="">
          <xdr:nvSpPr>
            <xdr:cNvPr id="3131" name="Option Button 59" hidden="1">
              <a:extLst>
                <a:ext uri="{63B3BB69-23CF-44E3-9099-C40C66FF867C}">
                  <a14:compatExt spid="_x0000_s3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19050</xdr:rowOff>
        </xdr:from>
        <xdr:to>
          <xdr:col>9</xdr:col>
          <xdr:colOff>723900</xdr:colOff>
          <xdr:row>11</xdr:row>
          <xdr:rowOff>419100</xdr:rowOff>
        </xdr:to>
        <xdr:sp macro="" textlink="">
          <xdr:nvSpPr>
            <xdr:cNvPr id="3133" name="Group Box 61" hidden="1">
              <a:extLst>
                <a:ext uri="{63B3BB69-23CF-44E3-9099-C40C66FF867C}">
                  <a14:compatExt spid="_x0000_s3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11</xdr:row>
          <xdr:rowOff>95250</xdr:rowOff>
        </xdr:from>
        <xdr:to>
          <xdr:col>6</xdr:col>
          <xdr:colOff>704850</xdr:colOff>
          <xdr:row>11</xdr:row>
          <xdr:rowOff>371475</xdr:rowOff>
        </xdr:to>
        <xdr:sp macro="" textlink="">
          <xdr:nvSpPr>
            <xdr:cNvPr id="3134" name="Option Button 62" hidden="1">
              <a:extLst>
                <a:ext uri="{63B3BB69-23CF-44E3-9099-C40C66FF867C}">
                  <a14:compatExt spid="_x0000_s3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104775</xdr:rowOff>
        </xdr:from>
        <xdr:to>
          <xdr:col>7</xdr:col>
          <xdr:colOff>704850</xdr:colOff>
          <xdr:row>11</xdr:row>
          <xdr:rowOff>361950</xdr:rowOff>
        </xdr:to>
        <xdr:sp macro="" textlink="">
          <xdr:nvSpPr>
            <xdr:cNvPr id="3135" name="Option Button 63" hidden="1">
              <a:extLst>
                <a:ext uri="{63B3BB69-23CF-44E3-9099-C40C66FF867C}">
                  <a14:compatExt spid="_x0000_s3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57150</xdr:rowOff>
        </xdr:from>
        <xdr:to>
          <xdr:col>9</xdr:col>
          <xdr:colOff>695325</xdr:colOff>
          <xdr:row>12</xdr:row>
          <xdr:rowOff>419100</xdr:rowOff>
        </xdr:to>
        <xdr:sp macro="" textlink="">
          <xdr:nvSpPr>
            <xdr:cNvPr id="3137" name="Group Box 65" hidden="1">
              <a:extLst>
                <a:ext uri="{63B3BB69-23CF-44E3-9099-C40C66FF867C}">
                  <a14:compatExt spid="_x0000_s3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123825</xdr:rowOff>
        </xdr:from>
        <xdr:to>
          <xdr:col>6</xdr:col>
          <xdr:colOff>695325</xdr:colOff>
          <xdr:row>12</xdr:row>
          <xdr:rowOff>400050</xdr:rowOff>
        </xdr:to>
        <xdr:sp macro="" textlink="">
          <xdr:nvSpPr>
            <xdr:cNvPr id="3138" name="Option Button 66" hidden="1">
              <a:extLst>
                <a:ext uri="{63B3BB69-23CF-44E3-9099-C40C66FF867C}">
                  <a14:compatExt spid="_x0000_s3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133350</xdr:rowOff>
        </xdr:from>
        <xdr:to>
          <xdr:col>7</xdr:col>
          <xdr:colOff>695325</xdr:colOff>
          <xdr:row>12</xdr:row>
          <xdr:rowOff>371475</xdr:rowOff>
        </xdr:to>
        <xdr:sp macro="" textlink="">
          <xdr:nvSpPr>
            <xdr:cNvPr id="3139" name="Option Button 67" hidden="1">
              <a:extLst>
                <a:ext uri="{63B3BB69-23CF-44E3-9099-C40C66FF867C}">
                  <a14:compatExt spid="_x0000_s3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13</xdr:row>
          <xdr:rowOff>38100</xdr:rowOff>
        </xdr:from>
        <xdr:to>
          <xdr:col>9</xdr:col>
          <xdr:colOff>676275</xdr:colOff>
          <xdr:row>13</xdr:row>
          <xdr:rowOff>333375</xdr:rowOff>
        </xdr:to>
        <xdr:sp macro="" textlink="">
          <xdr:nvSpPr>
            <xdr:cNvPr id="3141" name="Group Box 69" hidden="1">
              <a:extLst>
                <a:ext uri="{63B3BB69-23CF-44E3-9099-C40C66FF867C}">
                  <a14:compatExt spid="_x0000_s3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xdr:row>
          <xdr:rowOff>85725</xdr:rowOff>
        </xdr:from>
        <xdr:to>
          <xdr:col>6</xdr:col>
          <xdr:colOff>733425</xdr:colOff>
          <xdr:row>13</xdr:row>
          <xdr:rowOff>323850</xdr:rowOff>
        </xdr:to>
        <xdr:sp macro="" textlink="">
          <xdr:nvSpPr>
            <xdr:cNvPr id="3142" name="Option Button 70" hidden="1">
              <a:extLst>
                <a:ext uri="{63B3BB69-23CF-44E3-9099-C40C66FF867C}">
                  <a14:compatExt spid="_x0000_s3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13</xdr:row>
          <xdr:rowOff>95250</xdr:rowOff>
        </xdr:from>
        <xdr:to>
          <xdr:col>7</xdr:col>
          <xdr:colOff>676275</xdr:colOff>
          <xdr:row>13</xdr:row>
          <xdr:rowOff>314325</xdr:rowOff>
        </xdr:to>
        <xdr:sp macro="" textlink="">
          <xdr:nvSpPr>
            <xdr:cNvPr id="3143" name="Option Button 71" hidden="1">
              <a:extLst>
                <a:ext uri="{63B3BB69-23CF-44E3-9099-C40C66FF867C}">
                  <a14:compatExt spid="_x0000_s3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xdr:row>
          <xdr:rowOff>19050</xdr:rowOff>
        </xdr:from>
        <xdr:to>
          <xdr:col>9</xdr:col>
          <xdr:colOff>676275</xdr:colOff>
          <xdr:row>14</xdr:row>
          <xdr:rowOff>361950</xdr:rowOff>
        </xdr:to>
        <xdr:sp macro="" textlink="">
          <xdr:nvSpPr>
            <xdr:cNvPr id="3145" name="Group Box 73" hidden="1">
              <a:extLst>
                <a:ext uri="{63B3BB69-23CF-44E3-9099-C40C66FF867C}">
                  <a14:compatExt spid="_x0000_s3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14</xdr:row>
          <xdr:rowOff>47625</xdr:rowOff>
        </xdr:from>
        <xdr:to>
          <xdr:col>6</xdr:col>
          <xdr:colOff>733425</xdr:colOff>
          <xdr:row>14</xdr:row>
          <xdr:rowOff>342900</xdr:rowOff>
        </xdr:to>
        <xdr:sp macro="" textlink="">
          <xdr:nvSpPr>
            <xdr:cNvPr id="3146" name="Option Button 74" hidden="1">
              <a:extLst>
                <a:ext uri="{63B3BB69-23CF-44E3-9099-C40C66FF867C}">
                  <a14:compatExt spid="_x0000_s3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xdr:row>
          <xdr:rowOff>76200</xdr:rowOff>
        </xdr:from>
        <xdr:to>
          <xdr:col>7</xdr:col>
          <xdr:colOff>695325</xdr:colOff>
          <xdr:row>14</xdr:row>
          <xdr:rowOff>342900</xdr:rowOff>
        </xdr:to>
        <xdr:sp macro="" textlink="">
          <xdr:nvSpPr>
            <xdr:cNvPr id="3147" name="Option Button 75" hidden="1">
              <a:extLst>
                <a:ext uri="{63B3BB69-23CF-44E3-9099-C40C66FF867C}">
                  <a14:compatExt spid="_x0000_s3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xdr:row>
          <xdr:rowOff>76200</xdr:rowOff>
        </xdr:from>
        <xdr:to>
          <xdr:col>8</xdr:col>
          <xdr:colOff>523875</xdr:colOff>
          <xdr:row>4</xdr:row>
          <xdr:rowOff>285750</xdr:rowOff>
        </xdr:to>
        <xdr:sp macro="" textlink="">
          <xdr:nvSpPr>
            <xdr:cNvPr id="3149" name="Option Button 77" hidden="1">
              <a:extLst>
                <a:ext uri="{63B3BB69-23CF-44E3-9099-C40C66FF867C}">
                  <a14:compatExt spid="_x0000_s3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xdr:row>
          <xdr:rowOff>66675</xdr:rowOff>
        </xdr:from>
        <xdr:to>
          <xdr:col>8</xdr:col>
          <xdr:colOff>523875</xdr:colOff>
          <xdr:row>5</xdr:row>
          <xdr:rowOff>333375</xdr:rowOff>
        </xdr:to>
        <xdr:sp macro="" textlink="">
          <xdr:nvSpPr>
            <xdr:cNvPr id="3150" name="Option Button 78" hidden="1">
              <a:extLst>
                <a:ext uri="{63B3BB69-23CF-44E3-9099-C40C66FF867C}">
                  <a14:compatExt spid="_x0000_s3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xdr:row>
          <xdr:rowOff>57150</xdr:rowOff>
        </xdr:from>
        <xdr:to>
          <xdr:col>8</xdr:col>
          <xdr:colOff>514350</xdr:colOff>
          <xdr:row>7</xdr:row>
          <xdr:rowOff>276225</xdr:rowOff>
        </xdr:to>
        <xdr:sp macro="" textlink="">
          <xdr:nvSpPr>
            <xdr:cNvPr id="3151" name="Option Button 79" hidden="1">
              <a:extLst>
                <a:ext uri="{63B3BB69-23CF-44E3-9099-C40C66FF867C}">
                  <a14:compatExt spid="_x0000_s3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9</xdr:row>
          <xdr:rowOff>123825</xdr:rowOff>
        </xdr:from>
        <xdr:to>
          <xdr:col>8</xdr:col>
          <xdr:colOff>514350</xdr:colOff>
          <xdr:row>9</xdr:row>
          <xdr:rowOff>381000</xdr:rowOff>
        </xdr:to>
        <xdr:sp macro="" textlink="">
          <xdr:nvSpPr>
            <xdr:cNvPr id="3155" name="Option Button 83" hidden="1">
              <a:extLst>
                <a:ext uri="{63B3BB69-23CF-44E3-9099-C40C66FF867C}">
                  <a14:compatExt spid="_x0000_s3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xdr:row>
          <xdr:rowOff>85725</xdr:rowOff>
        </xdr:from>
        <xdr:to>
          <xdr:col>8</xdr:col>
          <xdr:colOff>485775</xdr:colOff>
          <xdr:row>10</xdr:row>
          <xdr:rowOff>295275</xdr:rowOff>
        </xdr:to>
        <xdr:sp macro="" textlink="">
          <xdr:nvSpPr>
            <xdr:cNvPr id="3156" name="Option Button 84" hidden="1">
              <a:extLst>
                <a:ext uri="{63B3BB69-23CF-44E3-9099-C40C66FF867C}">
                  <a14:compatExt spid="_x0000_s3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11</xdr:row>
          <xdr:rowOff>57150</xdr:rowOff>
        </xdr:from>
        <xdr:to>
          <xdr:col>8</xdr:col>
          <xdr:colOff>590550</xdr:colOff>
          <xdr:row>11</xdr:row>
          <xdr:rowOff>361950</xdr:rowOff>
        </xdr:to>
        <xdr:sp macro="" textlink="">
          <xdr:nvSpPr>
            <xdr:cNvPr id="3157" name="Option Button 85" hidden="1">
              <a:extLst>
                <a:ext uri="{63B3BB69-23CF-44E3-9099-C40C66FF867C}">
                  <a14:compatExt spid="_x0000_s3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xdr:row>
          <xdr:rowOff>104775</xdr:rowOff>
        </xdr:from>
        <xdr:to>
          <xdr:col>8</xdr:col>
          <xdr:colOff>542925</xdr:colOff>
          <xdr:row>12</xdr:row>
          <xdr:rowOff>381000</xdr:rowOff>
        </xdr:to>
        <xdr:sp macro="" textlink="">
          <xdr:nvSpPr>
            <xdr:cNvPr id="3158" name="Option Button 86" hidden="1">
              <a:extLst>
                <a:ext uri="{63B3BB69-23CF-44E3-9099-C40C66FF867C}">
                  <a14:compatExt spid="_x0000_s3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13</xdr:row>
          <xdr:rowOff>85725</xdr:rowOff>
        </xdr:from>
        <xdr:to>
          <xdr:col>8</xdr:col>
          <xdr:colOff>514350</xdr:colOff>
          <xdr:row>13</xdr:row>
          <xdr:rowOff>295275</xdr:rowOff>
        </xdr:to>
        <xdr:sp macro="" textlink="">
          <xdr:nvSpPr>
            <xdr:cNvPr id="3159" name="Option Button 87" hidden="1">
              <a:extLst>
                <a:ext uri="{63B3BB69-23CF-44E3-9099-C40C66FF867C}">
                  <a14:compatExt spid="_x0000_s3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14</xdr:row>
          <xdr:rowOff>76200</xdr:rowOff>
        </xdr:from>
        <xdr:to>
          <xdr:col>8</xdr:col>
          <xdr:colOff>495300</xdr:colOff>
          <xdr:row>14</xdr:row>
          <xdr:rowOff>295275</xdr:rowOff>
        </xdr:to>
        <xdr:sp macro="" textlink="">
          <xdr:nvSpPr>
            <xdr:cNvPr id="3160" name="Option Button 88" hidden="1">
              <a:extLst>
                <a:ext uri="{63B3BB69-23CF-44E3-9099-C40C66FF867C}">
                  <a14:compatExt spid="_x0000_s3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15</xdr:row>
          <xdr:rowOff>66675</xdr:rowOff>
        </xdr:from>
        <xdr:to>
          <xdr:col>8</xdr:col>
          <xdr:colOff>533400</xdr:colOff>
          <xdr:row>15</xdr:row>
          <xdr:rowOff>323850</xdr:rowOff>
        </xdr:to>
        <xdr:sp macro="" textlink="">
          <xdr:nvSpPr>
            <xdr:cNvPr id="3161" name="Option Button 89" hidden="1">
              <a:extLst>
                <a:ext uri="{63B3BB69-23CF-44E3-9099-C40C66FF867C}">
                  <a14:compatExt spid="_x0000_s3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16</xdr:row>
          <xdr:rowOff>85725</xdr:rowOff>
        </xdr:from>
        <xdr:to>
          <xdr:col>8</xdr:col>
          <xdr:colOff>476250</xdr:colOff>
          <xdr:row>16</xdr:row>
          <xdr:rowOff>400050</xdr:rowOff>
        </xdr:to>
        <xdr:sp macro="" textlink="">
          <xdr:nvSpPr>
            <xdr:cNvPr id="3162" name="Option Button 90" hidden="1">
              <a:extLst>
                <a:ext uri="{63B3BB69-23CF-44E3-9099-C40C66FF867C}">
                  <a14:compatExt spid="_x0000_s3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18</xdr:row>
          <xdr:rowOff>95250</xdr:rowOff>
        </xdr:from>
        <xdr:to>
          <xdr:col>8</xdr:col>
          <xdr:colOff>495300</xdr:colOff>
          <xdr:row>18</xdr:row>
          <xdr:rowOff>428625</xdr:rowOff>
        </xdr:to>
        <xdr:sp macro="" textlink="">
          <xdr:nvSpPr>
            <xdr:cNvPr id="3165" name="Option Button 93" hidden="1">
              <a:extLst>
                <a:ext uri="{63B3BB69-23CF-44E3-9099-C40C66FF867C}">
                  <a14:compatExt spid="_x0000_s3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xdr:row>
          <xdr:rowOff>76200</xdr:rowOff>
        </xdr:from>
        <xdr:to>
          <xdr:col>8</xdr:col>
          <xdr:colOff>552450</xdr:colOff>
          <xdr:row>19</xdr:row>
          <xdr:rowOff>323850</xdr:rowOff>
        </xdr:to>
        <xdr:sp macro="" textlink="">
          <xdr:nvSpPr>
            <xdr:cNvPr id="3166" name="Option Button 94" hidden="1">
              <a:extLst>
                <a:ext uri="{63B3BB69-23CF-44E3-9099-C40C66FF867C}">
                  <a14:compatExt spid="_x0000_s3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19050</xdr:rowOff>
        </xdr:from>
        <xdr:to>
          <xdr:col>9</xdr:col>
          <xdr:colOff>676275</xdr:colOff>
          <xdr:row>22</xdr:row>
          <xdr:rowOff>9525</xdr:rowOff>
        </xdr:to>
        <xdr:sp macro="" textlink="">
          <xdr:nvSpPr>
            <xdr:cNvPr id="3175" name="Zone de groupe 201" hidden="1">
              <a:extLst>
                <a:ext uri="{63B3BB69-23CF-44E3-9099-C40C66FF867C}">
                  <a14:compatExt spid="_x0000_s3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21</xdr:row>
          <xdr:rowOff>76200</xdr:rowOff>
        </xdr:from>
        <xdr:to>
          <xdr:col>6</xdr:col>
          <xdr:colOff>666750</xdr:colOff>
          <xdr:row>22</xdr:row>
          <xdr:rowOff>9525</xdr:rowOff>
        </xdr:to>
        <xdr:sp macro="" textlink="">
          <xdr:nvSpPr>
            <xdr:cNvPr id="3176" name="Option Button 104" hidden="1">
              <a:extLst>
                <a:ext uri="{63B3BB69-23CF-44E3-9099-C40C66FF867C}">
                  <a14:compatExt spid="_x0000_s3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21</xdr:row>
          <xdr:rowOff>76200</xdr:rowOff>
        </xdr:from>
        <xdr:to>
          <xdr:col>7</xdr:col>
          <xdr:colOff>676275</xdr:colOff>
          <xdr:row>22</xdr:row>
          <xdr:rowOff>9525</xdr:rowOff>
        </xdr:to>
        <xdr:sp macro="" textlink="">
          <xdr:nvSpPr>
            <xdr:cNvPr id="3177" name="Option Button 105" hidden="1">
              <a:extLst>
                <a:ext uri="{63B3BB69-23CF-44E3-9099-C40C66FF867C}">
                  <a14:compatExt spid="_x0000_s3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19050</xdr:rowOff>
        </xdr:from>
        <xdr:to>
          <xdr:col>9</xdr:col>
          <xdr:colOff>685800</xdr:colOff>
          <xdr:row>20</xdr:row>
          <xdr:rowOff>485775</xdr:rowOff>
        </xdr:to>
        <xdr:sp macro="" textlink="">
          <xdr:nvSpPr>
            <xdr:cNvPr id="3178" name="Zone de groupe 200" hidden="1">
              <a:extLst>
                <a:ext uri="{63B3BB69-23CF-44E3-9099-C40C66FF867C}">
                  <a14:compatExt spid="_x0000_s3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20</xdr:row>
          <xdr:rowOff>114300</xdr:rowOff>
        </xdr:from>
        <xdr:to>
          <xdr:col>6</xdr:col>
          <xdr:colOff>581025</xdr:colOff>
          <xdr:row>20</xdr:row>
          <xdr:rowOff>447675</xdr:rowOff>
        </xdr:to>
        <xdr:sp macro="" textlink="">
          <xdr:nvSpPr>
            <xdr:cNvPr id="3181" name="Option Button 109" hidden="1">
              <a:extLst>
                <a:ext uri="{63B3BB69-23CF-44E3-9099-C40C66FF867C}">
                  <a14:compatExt spid="_x0000_s3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23</xdr:row>
          <xdr:rowOff>57150</xdr:rowOff>
        </xdr:from>
        <xdr:to>
          <xdr:col>9</xdr:col>
          <xdr:colOff>704850</xdr:colOff>
          <xdr:row>24</xdr:row>
          <xdr:rowOff>0</xdr:rowOff>
        </xdr:to>
        <xdr:sp macro="" textlink="">
          <xdr:nvSpPr>
            <xdr:cNvPr id="3183" name="Zone de groupe 202" hidden="1">
              <a:extLst>
                <a:ext uri="{63B3BB69-23CF-44E3-9099-C40C66FF867C}">
                  <a14:compatExt spid="_x0000_s3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23</xdr:row>
          <xdr:rowOff>133350</xdr:rowOff>
        </xdr:from>
        <xdr:to>
          <xdr:col>6</xdr:col>
          <xdr:colOff>695325</xdr:colOff>
          <xdr:row>23</xdr:row>
          <xdr:rowOff>409575</xdr:rowOff>
        </xdr:to>
        <xdr:sp macro="" textlink="">
          <xdr:nvSpPr>
            <xdr:cNvPr id="3184" name="Option Button 112" hidden="1">
              <a:extLst>
                <a:ext uri="{63B3BB69-23CF-44E3-9099-C40C66FF867C}">
                  <a14:compatExt spid="_x0000_s3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23</xdr:row>
          <xdr:rowOff>142875</xdr:rowOff>
        </xdr:from>
        <xdr:to>
          <xdr:col>7</xdr:col>
          <xdr:colOff>695325</xdr:colOff>
          <xdr:row>23</xdr:row>
          <xdr:rowOff>400050</xdr:rowOff>
        </xdr:to>
        <xdr:sp macro="" textlink="">
          <xdr:nvSpPr>
            <xdr:cNvPr id="3185" name="Option Button 113" hidden="1">
              <a:extLst>
                <a:ext uri="{63B3BB69-23CF-44E3-9099-C40C66FF867C}">
                  <a14:compatExt spid="_x0000_s3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24</xdr:row>
          <xdr:rowOff>38100</xdr:rowOff>
        </xdr:from>
        <xdr:to>
          <xdr:col>9</xdr:col>
          <xdr:colOff>704850</xdr:colOff>
          <xdr:row>24</xdr:row>
          <xdr:rowOff>371475</xdr:rowOff>
        </xdr:to>
        <xdr:sp macro="" textlink="">
          <xdr:nvSpPr>
            <xdr:cNvPr id="3186" name="Zone de groupe 203" hidden="1">
              <a:extLst>
                <a:ext uri="{63B3BB69-23CF-44E3-9099-C40C66FF867C}">
                  <a14:compatExt spid="_x0000_s3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24</xdr:row>
          <xdr:rowOff>85725</xdr:rowOff>
        </xdr:from>
        <xdr:to>
          <xdr:col>6</xdr:col>
          <xdr:colOff>647700</xdr:colOff>
          <xdr:row>24</xdr:row>
          <xdr:rowOff>342900</xdr:rowOff>
        </xdr:to>
        <xdr:sp macro="" textlink="">
          <xdr:nvSpPr>
            <xdr:cNvPr id="3187" name="Option Button 115" hidden="1">
              <a:extLst>
                <a:ext uri="{63B3BB69-23CF-44E3-9099-C40C66FF867C}">
                  <a14:compatExt spid="_x0000_s3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24</xdr:row>
          <xdr:rowOff>76200</xdr:rowOff>
        </xdr:from>
        <xdr:to>
          <xdr:col>7</xdr:col>
          <xdr:colOff>666750</xdr:colOff>
          <xdr:row>24</xdr:row>
          <xdr:rowOff>352425</xdr:rowOff>
        </xdr:to>
        <xdr:sp macro="" textlink="">
          <xdr:nvSpPr>
            <xdr:cNvPr id="3188" name="Option Button 116" hidden="1">
              <a:extLst>
                <a:ext uri="{63B3BB69-23CF-44E3-9099-C40C66FF867C}">
                  <a14:compatExt spid="_x0000_s3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19050</xdr:rowOff>
        </xdr:from>
        <xdr:to>
          <xdr:col>9</xdr:col>
          <xdr:colOff>723900</xdr:colOff>
          <xdr:row>25</xdr:row>
          <xdr:rowOff>419100</xdr:rowOff>
        </xdr:to>
        <xdr:sp macro="" textlink="">
          <xdr:nvSpPr>
            <xdr:cNvPr id="3189" name="Zone de groupe 204" hidden="1">
              <a:extLst>
                <a:ext uri="{63B3BB69-23CF-44E3-9099-C40C66FF867C}">
                  <a14:compatExt spid="_x0000_s3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25</xdr:row>
          <xdr:rowOff>95250</xdr:rowOff>
        </xdr:from>
        <xdr:to>
          <xdr:col>6</xdr:col>
          <xdr:colOff>704850</xdr:colOff>
          <xdr:row>25</xdr:row>
          <xdr:rowOff>371475</xdr:rowOff>
        </xdr:to>
        <xdr:sp macro="" textlink="">
          <xdr:nvSpPr>
            <xdr:cNvPr id="3190" name="Option Button 118" hidden="1">
              <a:extLst>
                <a:ext uri="{63B3BB69-23CF-44E3-9099-C40C66FF867C}">
                  <a14:compatExt spid="_x0000_s3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104775</xdr:rowOff>
        </xdr:from>
        <xdr:to>
          <xdr:col>7</xdr:col>
          <xdr:colOff>704850</xdr:colOff>
          <xdr:row>25</xdr:row>
          <xdr:rowOff>361950</xdr:rowOff>
        </xdr:to>
        <xdr:sp macro="" textlink="">
          <xdr:nvSpPr>
            <xdr:cNvPr id="3191" name="Option Button 119" hidden="1">
              <a:extLst>
                <a:ext uri="{63B3BB69-23CF-44E3-9099-C40C66FF867C}">
                  <a14:compatExt spid="_x0000_s3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57150</xdr:rowOff>
        </xdr:from>
        <xdr:to>
          <xdr:col>9</xdr:col>
          <xdr:colOff>723900</xdr:colOff>
          <xdr:row>26</xdr:row>
          <xdr:rowOff>419100</xdr:rowOff>
        </xdr:to>
        <xdr:sp macro="" textlink="">
          <xdr:nvSpPr>
            <xdr:cNvPr id="3192" name="Zone de groupe 205" hidden="1">
              <a:extLst>
                <a:ext uri="{63B3BB69-23CF-44E3-9099-C40C66FF867C}">
                  <a14:compatExt spid="_x0000_s3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123825</xdr:rowOff>
        </xdr:from>
        <xdr:to>
          <xdr:col>6</xdr:col>
          <xdr:colOff>695325</xdr:colOff>
          <xdr:row>26</xdr:row>
          <xdr:rowOff>400050</xdr:rowOff>
        </xdr:to>
        <xdr:sp macro="" textlink="">
          <xdr:nvSpPr>
            <xdr:cNvPr id="3193" name="Option Button 121" hidden="1">
              <a:extLst>
                <a:ext uri="{63B3BB69-23CF-44E3-9099-C40C66FF867C}">
                  <a14:compatExt spid="_x0000_s3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26</xdr:row>
          <xdr:rowOff>133350</xdr:rowOff>
        </xdr:from>
        <xdr:to>
          <xdr:col>7</xdr:col>
          <xdr:colOff>695325</xdr:colOff>
          <xdr:row>26</xdr:row>
          <xdr:rowOff>371475</xdr:rowOff>
        </xdr:to>
        <xdr:sp macro="" textlink="">
          <xdr:nvSpPr>
            <xdr:cNvPr id="3194" name="Option Button 122" hidden="1">
              <a:extLst>
                <a:ext uri="{63B3BB69-23CF-44E3-9099-C40C66FF867C}">
                  <a14:compatExt spid="_x0000_s3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27</xdr:row>
          <xdr:rowOff>38100</xdr:rowOff>
        </xdr:from>
        <xdr:to>
          <xdr:col>9</xdr:col>
          <xdr:colOff>695325</xdr:colOff>
          <xdr:row>27</xdr:row>
          <xdr:rowOff>333375</xdr:rowOff>
        </xdr:to>
        <xdr:sp macro="" textlink="">
          <xdr:nvSpPr>
            <xdr:cNvPr id="3195" name="Zone de groupe 206" hidden="1">
              <a:extLst>
                <a:ext uri="{63B3BB69-23CF-44E3-9099-C40C66FF867C}">
                  <a14:compatExt spid="_x0000_s3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27</xdr:row>
          <xdr:rowOff>85725</xdr:rowOff>
        </xdr:from>
        <xdr:to>
          <xdr:col>6</xdr:col>
          <xdr:colOff>733425</xdr:colOff>
          <xdr:row>27</xdr:row>
          <xdr:rowOff>323850</xdr:rowOff>
        </xdr:to>
        <xdr:sp macro="" textlink="">
          <xdr:nvSpPr>
            <xdr:cNvPr id="3196" name="Option Button 124" hidden="1">
              <a:extLst>
                <a:ext uri="{63B3BB69-23CF-44E3-9099-C40C66FF867C}">
                  <a14:compatExt spid="_x0000_s3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27</xdr:row>
          <xdr:rowOff>95250</xdr:rowOff>
        </xdr:from>
        <xdr:to>
          <xdr:col>7</xdr:col>
          <xdr:colOff>676275</xdr:colOff>
          <xdr:row>27</xdr:row>
          <xdr:rowOff>314325</xdr:rowOff>
        </xdr:to>
        <xdr:sp macro="" textlink="">
          <xdr:nvSpPr>
            <xdr:cNvPr id="3197" name="Option Button 125" hidden="1">
              <a:extLst>
                <a:ext uri="{63B3BB69-23CF-44E3-9099-C40C66FF867C}">
                  <a14:compatExt spid="_x0000_s3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19050</xdr:rowOff>
        </xdr:from>
        <xdr:to>
          <xdr:col>9</xdr:col>
          <xdr:colOff>685800</xdr:colOff>
          <xdr:row>28</xdr:row>
          <xdr:rowOff>361950</xdr:rowOff>
        </xdr:to>
        <xdr:sp macro="" textlink="">
          <xdr:nvSpPr>
            <xdr:cNvPr id="3198" name="Zone de groupe 207" hidden="1">
              <a:extLst>
                <a:ext uri="{63B3BB69-23CF-44E3-9099-C40C66FF867C}">
                  <a14:compatExt spid="_x0000_s3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28</xdr:row>
          <xdr:rowOff>47625</xdr:rowOff>
        </xdr:from>
        <xdr:to>
          <xdr:col>6</xdr:col>
          <xdr:colOff>733425</xdr:colOff>
          <xdr:row>28</xdr:row>
          <xdr:rowOff>342900</xdr:rowOff>
        </xdr:to>
        <xdr:sp macro="" textlink="">
          <xdr:nvSpPr>
            <xdr:cNvPr id="3199" name="Option Button 127" hidden="1">
              <a:extLst>
                <a:ext uri="{63B3BB69-23CF-44E3-9099-C40C66FF867C}">
                  <a14:compatExt spid="_x0000_s3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76200</xdr:rowOff>
        </xdr:from>
        <xdr:to>
          <xdr:col>7</xdr:col>
          <xdr:colOff>695325</xdr:colOff>
          <xdr:row>28</xdr:row>
          <xdr:rowOff>342900</xdr:rowOff>
        </xdr:to>
        <xdr:sp macro="" textlink="">
          <xdr:nvSpPr>
            <xdr:cNvPr id="3200" name="Option Button 128" hidden="1">
              <a:extLst>
                <a:ext uri="{63B3BB69-23CF-44E3-9099-C40C66FF867C}">
                  <a14:compatExt spid="_x0000_s3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23</xdr:row>
          <xdr:rowOff>123825</xdr:rowOff>
        </xdr:from>
        <xdr:to>
          <xdr:col>8</xdr:col>
          <xdr:colOff>514350</xdr:colOff>
          <xdr:row>23</xdr:row>
          <xdr:rowOff>381000</xdr:rowOff>
        </xdr:to>
        <xdr:sp macro="" textlink="">
          <xdr:nvSpPr>
            <xdr:cNvPr id="3201" name="Option Button 129" hidden="1">
              <a:extLst>
                <a:ext uri="{63B3BB69-23CF-44E3-9099-C40C66FF867C}">
                  <a14:compatExt spid="_x0000_s3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24</xdr:row>
          <xdr:rowOff>85725</xdr:rowOff>
        </xdr:from>
        <xdr:to>
          <xdr:col>8</xdr:col>
          <xdr:colOff>485775</xdr:colOff>
          <xdr:row>24</xdr:row>
          <xdr:rowOff>295275</xdr:rowOff>
        </xdr:to>
        <xdr:sp macro="" textlink="">
          <xdr:nvSpPr>
            <xdr:cNvPr id="3202" name="Option Button 130" hidden="1">
              <a:extLst>
                <a:ext uri="{63B3BB69-23CF-44E3-9099-C40C66FF867C}">
                  <a14:compatExt spid="_x0000_s3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25</xdr:row>
          <xdr:rowOff>57150</xdr:rowOff>
        </xdr:from>
        <xdr:to>
          <xdr:col>8</xdr:col>
          <xdr:colOff>590550</xdr:colOff>
          <xdr:row>25</xdr:row>
          <xdr:rowOff>361950</xdr:rowOff>
        </xdr:to>
        <xdr:sp macro="" textlink="">
          <xdr:nvSpPr>
            <xdr:cNvPr id="3203" name="Option Button 131" hidden="1">
              <a:extLst>
                <a:ext uri="{63B3BB69-23CF-44E3-9099-C40C66FF867C}">
                  <a14:compatExt spid="_x0000_s3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26</xdr:row>
          <xdr:rowOff>104775</xdr:rowOff>
        </xdr:from>
        <xdr:to>
          <xdr:col>8</xdr:col>
          <xdr:colOff>542925</xdr:colOff>
          <xdr:row>26</xdr:row>
          <xdr:rowOff>381000</xdr:rowOff>
        </xdr:to>
        <xdr:sp macro="" textlink="">
          <xdr:nvSpPr>
            <xdr:cNvPr id="3204" name="Option Button 132" hidden="1">
              <a:extLst>
                <a:ext uri="{63B3BB69-23CF-44E3-9099-C40C66FF867C}">
                  <a14:compatExt spid="_x0000_s3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27</xdr:row>
          <xdr:rowOff>85725</xdr:rowOff>
        </xdr:from>
        <xdr:to>
          <xdr:col>8</xdr:col>
          <xdr:colOff>514350</xdr:colOff>
          <xdr:row>27</xdr:row>
          <xdr:rowOff>295275</xdr:rowOff>
        </xdr:to>
        <xdr:sp macro="" textlink="">
          <xdr:nvSpPr>
            <xdr:cNvPr id="3205" name="Option Button 133" hidden="1">
              <a:extLst>
                <a:ext uri="{63B3BB69-23CF-44E3-9099-C40C66FF867C}">
                  <a14:compatExt spid="_x0000_s3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28</xdr:row>
          <xdr:rowOff>76200</xdr:rowOff>
        </xdr:from>
        <xdr:to>
          <xdr:col>8</xdr:col>
          <xdr:colOff>495300</xdr:colOff>
          <xdr:row>28</xdr:row>
          <xdr:rowOff>295275</xdr:rowOff>
        </xdr:to>
        <xdr:sp macro="" textlink="">
          <xdr:nvSpPr>
            <xdr:cNvPr id="3206" name="Option Button 134" hidden="1">
              <a:extLst>
                <a:ext uri="{63B3BB69-23CF-44E3-9099-C40C66FF867C}">
                  <a14:compatExt spid="_x0000_s3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20</xdr:row>
          <xdr:rowOff>104775</xdr:rowOff>
        </xdr:from>
        <xdr:to>
          <xdr:col>7</xdr:col>
          <xdr:colOff>590550</xdr:colOff>
          <xdr:row>20</xdr:row>
          <xdr:rowOff>409575</xdr:rowOff>
        </xdr:to>
        <xdr:sp macro="" textlink="">
          <xdr:nvSpPr>
            <xdr:cNvPr id="3207" name="Option Button 135" hidden="1">
              <a:extLst>
                <a:ext uri="{63B3BB69-23CF-44E3-9099-C40C66FF867C}">
                  <a14:compatExt spid="_x0000_s3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20</xdr:row>
          <xdr:rowOff>104775</xdr:rowOff>
        </xdr:from>
        <xdr:to>
          <xdr:col>8</xdr:col>
          <xdr:colOff>609600</xdr:colOff>
          <xdr:row>20</xdr:row>
          <xdr:rowOff>438150</xdr:rowOff>
        </xdr:to>
        <xdr:sp macro="" textlink="">
          <xdr:nvSpPr>
            <xdr:cNvPr id="3208" name="Option Button 136" hidden="1">
              <a:extLst>
                <a:ext uri="{63B3BB69-23CF-44E3-9099-C40C66FF867C}">
                  <a14:compatExt spid="_x0000_s3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21</xdr:row>
          <xdr:rowOff>95250</xdr:rowOff>
        </xdr:from>
        <xdr:to>
          <xdr:col>8</xdr:col>
          <xdr:colOff>447675</xdr:colOff>
          <xdr:row>21</xdr:row>
          <xdr:rowOff>314325</xdr:rowOff>
        </xdr:to>
        <xdr:sp macro="" textlink="">
          <xdr:nvSpPr>
            <xdr:cNvPr id="3209" name="Option Button 137" hidden="1">
              <a:extLst>
                <a:ext uri="{63B3BB69-23CF-44E3-9099-C40C66FF867C}">
                  <a14:compatExt spid="_x0000_s3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xdr:row>
          <xdr:rowOff>76200</xdr:rowOff>
        </xdr:from>
        <xdr:to>
          <xdr:col>9</xdr:col>
          <xdr:colOff>523875</xdr:colOff>
          <xdr:row>4</xdr:row>
          <xdr:rowOff>285750</xdr:rowOff>
        </xdr:to>
        <xdr:sp macro="" textlink="">
          <xdr:nvSpPr>
            <xdr:cNvPr id="3210" name="Option Button 138" hidden="1">
              <a:extLst>
                <a:ext uri="{63B3BB69-23CF-44E3-9099-C40C66FF867C}">
                  <a14:compatExt spid="_x0000_s3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xdr:row>
          <xdr:rowOff>66675</xdr:rowOff>
        </xdr:from>
        <xdr:to>
          <xdr:col>9</xdr:col>
          <xdr:colOff>523875</xdr:colOff>
          <xdr:row>5</xdr:row>
          <xdr:rowOff>333375</xdr:rowOff>
        </xdr:to>
        <xdr:sp macro="" textlink="">
          <xdr:nvSpPr>
            <xdr:cNvPr id="3211" name="Option Button 139" hidden="1">
              <a:extLst>
                <a:ext uri="{63B3BB69-23CF-44E3-9099-C40C66FF867C}">
                  <a14:compatExt spid="_x0000_s3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xdr:row>
          <xdr:rowOff>38100</xdr:rowOff>
        </xdr:from>
        <xdr:to>
          <xdr:col>9</xdr:col>
          <xdr:colOff>628650</xdr:colOff>
          <xdr:row>6</xdr:row>
          <xdr:rowOff>295275</xdr:rowOff>
        </xdr:to>
        <xdr:sp macro="" textlink="">
          <xdr:nvSpPr>
            <xdr:cNvPr id="3212" name="Option Button 140" hidden="1">
              <a:extLst>
                <a:ext uri="{63B3BB69-23CF-44E3-9099-C40C66FF867C}">
                  <a14:compatExt spid="_x0000_s3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7</xdr:row>
          <xdr:rowOff>57150</xdr:rowOff>
        </xdr:from>
        <xdr:to>
          <xdr:col>9</xdr:col>
          <xdr:colOff>514350</xdr:colOff>
          <xdr:row>7</xdr:row>
          <xdr:rowOff>276225</xdr:rowOff>
        </xdr:to>
        <xdr:sp macro="" textlink="">
          <xdr:nvSpPr>
            <xdr:cNvPr id="3213" name="Option Button 141" hidden="1">
              <a:extLst>
                <a:ext uri="{63B3BB69-23CF-44E3-9099-C40C66FF867C}">
                  <a14:compatExt spid="_x0000_s3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123825</xdr:rowOff>
        </xdr:from>
        <xdr:to>
          <xdr:col>9</xdr:col>
          <xdr:colOff>514350</xdr:colOff>
          <xdr:row>9</xdr:row>
          <xdr:rowOff>381000</xdr:rowOff>
        </xdr:to>
        <xdr:sp macro="" textlink="">
          <xdr:nvSpPr>
            <xdr:cNvPr id="3214" name="Option Button 142" hidden="1">
              <a:extLst>
                <a:ext uri="{63B3BB69-23CF-44E3-9099-C40C66FF867C}">
                  <a14:compatExt spid="_x0000_s3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xdr:row>
          <xdr:rowOff>85725</xdr:rowOff>
        </xdr:from>
        <xdr:to>
          <xdr:col>9</xdr:col>
          <xdr:colOff>485775</xdr:colOff>
          <xdr:row>10</xdr:row>
          <xdr:rowOff>295275</xdr:rowOff>
        </xdr:to>
        <xdr:sp macro="" textlink="">
          <xdr:nvSpPr>
            <xdr:cNvPr id="3215" name="Option Button 143" hidden="1">
              <a:extLst>
                <a:ext uri="{63B3BB69-23CF-44E3-9099-C40C66FF867C}">
                  <a14:compatExt spid="_x0000_s3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11</xdr:row>
          <xdr:rowOff>57150</xdr:rowOff>
        </xdr:from>
        <xdr:to>
          <xdr:col>9</xdr:col>
          <xdr:colOff>590550</xdr:colOff>
          <xdr:row>11</xdr:row>
          <xdr:rowOff>361950</xdr:rowOff>
        </xdr:to>
        <xdr:sp macro="" textlink="">
          <xdr:nvSpPr>
            <xdr:cNvPr id="3216" name="Option Button 144" hidden="1">
              <a:extLst>
                <a:ext uri="{63B3BB69-23CF-44E3-9099-C40C66FF867C}">
                  <a14:compatExt spid="_x0000_s3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12</xdr:row>
          <xdr:rowOff>104775</xdr:rowOff>
        </xdr:from>
        <xdr:to>
          <xdr:col>9</xdr:col>
          <xdr:colOff>542925</xdr:colOff>
          <xdr:row>12</xdr:row>
          <xdr:rowOff>381000</xdr:rowOff>
        </xdr:to>
        <xdr:sp macro="" textlink="">
          <xdr:nvSpPr>
            <xdr:cNvPr id="3217" name="Option Button 145" hidden="1">
              <a:extLst>
                <a:ext uri="{63B3BB69-23CF-44E3-9099-C40C66FF867C}">
                  <a14:compatExt spid="_x0000_s3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13</xdr:row>
          <xdr:rowOff>85725</xdr:rowOff>
        </xdr:from>
        <xdr:to>
          <xdr:col>9</xdr:col>
          <xdr:colOff>514350</xdr:colOff>
          <xdr:row>13</xdr:row>
          <xdr:rowOff>295275</xdr:rowOff>
        </xdr:to>
        <xdr:sp macro="" textlink="">
          <xdr:nvSpPr>
            <xdr:cNvPr id="3218" name="Option Button 146" hidden="1">
              <a:extLst>
                <a:ext uri="{63B3BB69-23CF-44E3-9099-C40C66FF867C}">
                  <a14:compatExt spid="_x0000_s3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14</xdr:row>
          <xdr:rowOff>76200</xdr:rowOff>
        </xdr:from>
        <xdr:to>
          <xdr:col>9</xdr:col>
          <xdr:colOff>495300</xdr:colOff>
          <xdr:row>14</xdr:row>
          <xdr:rowOff>295275</xdr:rowOff>
        </xdr:to>
        <xdr:sp macro="" textlink="">
          <xdr:nvSpPr>
            <xdr:cNvPr id="3219" name="Option Button 147" hidden="1">
              <a:extLst>
                <a:ext uri="{63B3BB69-23CF-44E3-9099-C40C66FF867C}">
                  <a14:compatExt spid="_x0000_s3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15</xdr:row>
          <xdr:rowOff>66675</xdr:rowOff>
        </xdr:from>
        <xdr:to>
          <xdr:col>9</xdr:col>
          <xdr:colOff>533400</xdr:colOff>
          <xdr:row>15</xdr:row>
          <xdr:rowOff>323850</xdr:rowOff>
        </xdr:to>
        <xdr:sp macro="" textlink="">
          <xdr:nvSpPr>
            <xdr:cNvPr id="3220" name="Option Button 148" hidden="1">
              <a:extLst>
                <a:ext uri="{63B3BB69-23CF-44E3-9099-C40C66FF867C}">
                  <a14:compatExt spid="_x0000_s3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16</xdr:row>
          <xdr:rowOff>85725</xdr:rowOff>
        </xdr:from>
        <xdr:to>
          <xdr:col>9</xdr:col>
          <xdr:colOff>476250</xdr:colOff>
          <xdr:row>16</xdr:row>
          <xdr:rowOff>400050</xdr:rowOff>
        </xdr:to>
        <xdr:sp macro="" textlink="">
          <xdr:nvSpPr>
            <xdr:cNvPr id="3221" name="Option Button 149" hidden="1">
              <a:extLst>
                <a:ext uri="{63B3BB69-23CF-44E3-9099-C40C66FF867C}">
                  <a14:compatExt spid="_x0000_s3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18</xdr:row>
          <xdr:rowOff>95250</xdr:rowOff>
        </xdr:from>
        <xdr:to>
          <xdr:col>9</xdr:col>
          <xdr:colOff>495300</xdr:colOff>
          <xdr:row>18</xdr:row>
          <xdr:rowOff>428625</xdr:rowOff>
        </xdr:to>
        <xdr:sp macro="" textlink="">
          <xdr:nvSpPr>
            <xdr:cNvPr id="3222" name="Option Button 150" hidden="1">
              <a:extLst>
                <a:ext uri="{63B3BB69-23CF-44E3-9099-C40C66FF867C}">
                  <a14:compatExt spid="_x0000_s3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xdr:row>
          <xdr:rowOff>76200</xdr:rowOff>
        </xdr:from>
        <xdr:to>
          <xdr:col>9</xdr:col>
          <xdr:colOff>552450</xdr:colOff>
          <xdr:row>19</xdr:row>
          <xdr:rowOff>323850</xdr:rowOff>
        </xdr:to>
        <xdr:sp macro="" textlink="">
          <xdr:nvSpPr>
            <xdr:cNvPr id="3223" name="Option Button 151" hidden="1">
              <a:extLst>
                <a:ext uri="{63B3BB69-23CF-44E3-9099-C40C66FF867C}">
                  <a14:compatExt spid="_x0000_s3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20</xdr:row>
          <xdr:rowOff>104775</xdr:rowOff>
        </xdr:from>
        <xdr:to>
          <xdr:col>9</xdr:col>
          <xdr:colOff>609600</xdr:colOff>
          <xdr:row>20</xdr:row>
          <xdr:rowOff>438150</xdr:rowOff>
        </xdr:to>
        <xdr:sp macro="" textlink="">
          <xdr:nvSpPr>
            <xdr:cNvPr id="3224" name="Option Button 152" hidden="1">
              <a:extLst>
                <a:ext uri="{63B3BB69-23CF-44E3-9099-C40C66FF867C}">
                  <a14:compatExt spid="_x0000_s3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21</xdr:row>
          <xdr:rowOff>95250</xdr:rowOff>
        </xdr:from>
        <xdr:to>
          <xdr:col>9</xdr:col>
          <xdr:colOff>447675</xdr:colOff>
          <xdr:row>21</xdr:row>
          <xdr:rowOff>314325</xdr:rowOff>
        </xdr:to>
        <xdr:sp macro="" textlink="">
          <xdr:nvSpPr>
            <xdr:cNvPr id="3225" name="Option Button 153" hidden="1">
              <a:extLst>
                <a:ext uri="{63B3BB69-23CF-44E3-9099-C40C66FF867C}">
                  <a14:compatExt spid="_x0000_s3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xdr:row>
          <xdr:rowOff>123825</xdr:rowOff>
        </xdr:from>
        <xdr:to>
          <xdr:col>9</xdr:col>
          <xdr:colOff>514350</xdr:colOff>
          <xdr:row>23</xdr:row>
          <xdr:rowOff>381000</xdr:rowOff>
        </xdr:to>
        <xdr:sp macro="" textlink="">
          <xdr:nvSpPr>
            <xdr:cNvPr id="3226" name="Option Button 154" hidden="1">
              <a:extLst>
                <a:ext uri="{63B3BB69-23CF-44E3-9099-C40C66FF867C}">
                  <a14:compatExt spid="_x0000_s3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24</xdr:row>
          <xdr:rowOff>85725</xdr:rowOff>
        </xdr:from>
        <xdr:to>
          <xdr:col>9</xdr:col>
          <xdr:colOff>485775</xdr:colOff>
          <xdr:row>24</xdr:row>
          <xdr:rowOff>295275</xdr:rowOff>
        </xdr:to>
        <xdr:sp macro="" textlink="">
          <xdr:nvSpPr>
            <xdr:cNvPr id="3227" name="Option Button 155" hidden="1">
              <a:extLst>
                <a:ext uri="{63B3BB69-23CF-44E3-9099-C40C66FF867C}">
                  <a14:compatExt spid="_x0000_s3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25</xdr:row>
          <xdr:rowOff>57150</xdr:rowOff>
        </xdr:from>
        <xdr:to>
          <xdr:col>9</xdr:col>
          <xdr:colOff>590550</xdr:colOff>
          <xdr:row>25</xdr:row>
          <xdr:rowOff>361950</xdr:rowOff>
        </xdr:to>
        <xdr:sp macro="" textlink="">
          <xdr:nvSpPr>
            <xdr:cNvPr id="3228" name="Option Button 156" hidden="1">
              <a:extLst>
                <a:ext uri="{63B3BB69-23CF-44E3-9099-C40C66FF867C}">
                  <a14:compatExt spid="_x0000_s3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26</xdr:row>
          <xdr:rowOff>104775</xdr:rowOff>
        </xdr:from>
        <xdr:to>
          <xdr:col>9</xdr:col>
          <xdr:colOff>542925</xdr:colOff>
          <xdr:row>26</xdr:row>
          <xdr:rowOff>381000</xdr:rowOff>
        </xdr:to>
        <xdr:sp macro="" textlink="">
          <xdr:nvSpPr>
            <xdr:cNvPr id="3229" name="Option Button 157" hidden="1">
              <a:extLst>
                <a:ext uri="{63B3BB69-23CF-44E3-9099-C40C66FF867C}">
                  <a14:compatExt spid="_x0000_s3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27</xdr:row>
          <xdr:rowOff>85725</xdr:rowOff>
        </xdr:from>
        <xdr:to>
          <xdr:col>9</xdr:col>
          <xdr:colOff>514350</xdr:colOff>
          <xdr:row>27</xdr:row>
          <xdr:rowOff>295275</xdr:rowOff>
        </xdr:to>
        <xdr:sp macro="" textlink="">
          <xdr:nvSpPr>
            <xdr:cNvPr id="3230" name="Option Button 158" hidden="1">
              <a:extLst>
                <a:ext uri="{63B3BB69-23CF-44E3-9099-C40C66FF867C}">
                  <a14:compatExt spid="_x0000_s3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28</xdr:row>
          <xdr:rowOff>76200</xdr:rowOff>
        </xdr:from>
        <xdr:to>
          <xdr:col>9</xdr:col>
          <xdr:colOff>495300</xdr:colOff>
          <xdr:row>28</xdr:row>
          <xdr:rowOff>295275</xdr:rowOff>
        </xdr:to>
        <xdr:sp macro="" textlink="">
          <xdr:nvSpPr>
            <xdr:cNvPr id="3232" name="Option Button 160" hidden="1">
              <a:extLst>
                <a:ext uri="{63B3BB69-23CF-44E3-9099-C40C66FF867C}">
                  <a14:compatExt spid="_x0000_s323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4</xdr:row>
          <xdr:rowOff>28575</xdr:rowOff>
        </xdr:from>
        <xdr:to>
          <xdr:col>9</xdr:col>
          <xdr:colOff>733425</xdr:colOff>
          <xdr:row>5</xdr:row>
          <xdr:rowOff>19050</xdr:rowOff>
        </xdr:to>
        <xdr:sp macro="" textlink="">
          <xdr:nvSpPr>
            <xdr:cNvPr id="4401" name="Group Box 305" hidden="1">
              <a:extLst>
                <a:ext uri="{63B3BB69-23CF-44E3-9099-C40C66FF867C}">
                  <a14:compatExt spid="_x0000_s4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xdr:row>
          <xdr:rowOff>57150</xdr:rowOff>
        </xdr:from>
        <xdr:to>
          <xdr:col>6</xdr:col>
          <xdr:colOff>704850</xdr:colOff>
          <xdr:row>4</xdr:row>
          <xdr:rowOff>352425</xdr:rowOff>
        </xdr:to>
        <xdr:sp macro="" textlink="">
          <xdr:nvSpPr>
            <xdr:cNvPr id="4402" name="Option Button 306" hidden="1">
              <a:extLst>
                <a:ext uri="{63B3BB69-23CF-44E3-9099-C40C66FF867C}">
                  <a14:compatExt spid="_x0000_s4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xdr:row>
          <xdr:rowOff>47625</xdr:rowOff>
        </xdr:from>
        <xdr:to>
          <xdr:col>7</xdr:col>
          <xdr:colOff>666750</xdr:colOff>
          <xdr:row>4</xdr:row>
          <xdr:rowOff>352425</xdr:rowOff>
        </xdr:to>
        <xdr:sp macro="" textlink="">
          <xdr:nvSpPr>
            <xdr:cNvPr id="4403" name="Option Button 307" hidden="1">
              <a:extLst>
                <a:ext uri="{63B3BB69-23CF-44E3-9099-C40C66FF867C}">
                  <a14:compatExt spid="_x0000_s4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xdr:row>
          <xdr:rowOff>57150</xdr:rowOff>
        </xdr:from>
        <xdr:to>
          <xdr:col>8</xdr:col>
          <xdr:colOff>657225</xdr:colOff>
          <xdr:row>4</xdr:row>
          <xdr:rowOff>352425</xdr:rowOff>
        </xdr:to>
        <xdr:sp macro="" textlink="">
          <xdr:nvSpPr>
            <xdr:cNvPr id="4404" name="Option Button 308" hidden="1">
              <a:extLst>
                <a:ext uri="{63B3BB69-23CF-44E3-9099-C40C66FF867C}">
                  <a14:compatExt spid="_x0000_s4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xdr:row>
          <xdr:rowOff>28575</xdr:rowOff>
        </xdr:from>
        <xdr:to>
          <xdr:col>9</xdr:col>
          <xdr:colOff>733425</xdr:colOff>
          <xdr:row>5</xdr:row>
          <xdr:rowOff>381000</xdr:rowOff>
        </xdr:to>
        <xdr:sp macro="" textlink="">
          <xdr:nvSpPr>
            <xdr:cNvPr id="4405" name="Group Box 309" hidden="1">
              <a:extLst>
                <a:ext uri="{63B3BB69-23CF-44E3-9099-C40C66FF867C}">
                  <a14:compatExt spid="_x0000_s4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5</xdr:row>
          <xdr:rowOff>85725</xdr:rowOff>
        </xdr:from>
        <xdr:to>
          <xdr:col>6</xdr:col>
          <xdr:colOff>628650</xdr:colOff>
          <xdr:row>5</xdr:row>
          <xdr:rowOff>323850</xdr:rowOff>
        </xdr:to>
        <xdr:sp macro="" textlink="">
          <xdr:nvSpPr>
            <xdr:cNvPr id="4406" name="Option Button 310" hidden="1">
              <a:extLst>
                <a:ext uri="{63B3BB69-23CF-44E3-9099-C40C66FF867C}">
                  <a14:compatExt spid="_x0000_s4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xdr:row>
          <xdr:rowOff>95250</xdr:rowOff>
        </xdr:from>
        <xdr:to>
          <xdr:col>7</xdr:col>
          <xdr:colOff>666750</xdr:colOff>
          <xdr:row>5</xdr:row>
          <xdr:rowOff>361950</xdr:rowOff>
        </xdr:to>
        <xdr:sp macro="" textlink="">
          <xdr:nvSpPr>
            <xdr:cNvPr id="4407" name="Option Button 311" hidden="1">
              <a:extLst>
                <a:ext uri="{63B3BB69-23CF-44E3-9099-C40C66FF867C}">
                  <a14:compatExt spid="_x0000_s4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xdr:row>
          <xdr:rowOff>95250</xdr:rowOff>
        </xdr:from>
        <xdr:to>
          <xdr:col>8</xdr:col>
          <xdr:colOff>666750</xdr:colOff>
          <xdr:row>5</xdr:row>
          <xdr:rowOff>371475</xdr:rowOff>
        </xdr:to>
        <xdr:sp macro="" textlink="">
          <xdr:nvSpPr>
            <xdr:cNvPr id="4408" name="Option Button 312" hidden="1">
              <a:extLst>
                <a:ext uri="{63B3BB69-23CF-44E3-9099-C40C66FF867C}">
                  <a14:compatExt spid="_x0000_s4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28575</xdr:rowOff>
        </xdr:from>
        <xdr:to>
          <xdr:col>9</xdr:col>
          <xdr:colOff>723900</xdr:colOff>
          <xdr:row>9</xdr:row>
          <xdr:rowOff>495300</xdr:rowOff>
        </xdr:to>
        <xdr:sp macro="" textlink="">
          <xdr:nvSpPr>
            <xdr:cNvPr id="4413" name="Group Box 317" hidden="1">
              <a:extLst>
                <a:ext uri="{63B3BB69-23CF-44E3-9099-C40C66FF867C}">
                  <a14:compatExt spid="_x0000_s4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xdr:row>
          <xdr:rowOff>76200</xdr:rowOff>
        </xdr:from>
        <xdr:to>
          <xdr:col>6</xdr:col>
          <xdr:colOff>685800</xdr:colOff>
          <xdr:row>9</xdr:row>
          <xdr:rowOff>342900</xdr:rowOff>
        </xdr:to>
        <xdr:sp macro="" textlink="">
          <xdr:nvSpPr>
            <xdr:cNvPr id="4414" name="Option Button 318" hidden="1">
              <a:extLst>
                <a:ext uri="{63B3BB69-23CF-44E3-9099-C40C66FF867C}">
                  <a14:compatExt spid="_x0000_s4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66675</xdr:rowOff>
        </xdr:from>
        <xdr:to>
          <xdr:col>7</xdr:col>
          <xdr:colOff>704850</xdr:colOff>
          <xdr:row>9</xdr:row>
          <xdr:rowOff>342900</xdr:rowOff>
        </xdr:to>
        <xdr:sp macro="" textlink="">
          <xdr:nvSpPr>
            <xdr:cNvPr id="4415" name="Option Button 319" hidden="1">
              <a:extLst>
                <a:ext uri="{63B3BB69-23CF-44E3-9099-C40C66FF867C}">
                  <a14:compatExt spid="_x0000_s4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9</xdr:row>
          <xdr:rowOff>47625</xdr:rowOff>
        </xdr:from>
        <xdr:to>
          <xdr:col>8</xdr:col>
          <xdr:colOff>742950</xdr:colOff>
          <xdr:row>9</xdr:row>
          <xdr:rowOff>342900</xdr:rowOff>
        </xdr:to>
        <xdr:sp macro="" textlink="">
          <xdr:nvSpPr>
            <xdr:cNvPr id="4416" name="Option Button 320" hidden="1">
              <a:extLst>
                <a:ext uri="{63B3BB69-23CF-44E3-9099-C40C66FF867C}">
                  <a14:compatExt spid="_x0000_s4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19050</xdr:rowOff>
        </xdr:from>
        <xdr:to>
          <xdr:col>9</xdr:col>
          <xdr:colOff>733425</xdr:colOff>
          <xdr:row>10</xdr:row>
          <xdr:rowOff>438150</xdr:rowOff>
        </xdr:to>
        <xdr:sp macro="" textlink="">
          <xdr:nvSpPr>
            <xdr:cNvPr id="4417" name="Group Box 321" hidden="1">
              <a:extLst>
                <a:ext uri="{63B3BB69-23CF-44E3-9099-C40C66FF867C}">
                  <a14:compatExt spid="_x0000_s4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95250</xdr:rowOff>
        </xdr:from>
        <xdr:to>
          <xdr:col>6</xdr:col>
          <xdr:colOff>685800</xdr:colOff>
          <xdr:row>10</xdr:row>
          <xdr:rowOff>428625</xdr:rowOff>
        </xdr:to>
        <xdr:sp macro="" textlink="">
          <xdr:nvSpPr>
            <xdr:cNvPr id="4418" name="Option Button 322" hidden="1">
              <a:extLst>
                <a:ext uri="{63B3BB69-23CF-44E3-9099-C40C66FF867C}">
                  <a14:compatExt spid="_x0000_s4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10</xdr:row>
          <xdr:rowOff>104775</xdr:rowOff>
        </xdr:from>
        <xdr:to>
          <xdr:col>7</xdr:col>
          <xdr:colOff>647700</xdr:colOff>
          <xdr:row>10</xdr:row>
          <xdr:rowOff>428625</xdr:rowOff>
        </xdr:to>
        <xdr:sp macro="" textlink="">
          <xdr:nvSpPr>
            <xdr:cNvPr id="4419" name="Option Button 323" hidden="1">
              <a:extLst>
                <a:ext uri="{63B3BB69-23CF-44E3-9099-C40C66FF867C}">
                  <a14:compatExt spid="_x0000_s4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xdr:row>
          <xdr:rowOff>95250</xdr:rowOff>
        </xdr:from>
        <xdr:to>
          <xdr:col>8</xdr:col>
          <xdr:colOff>685800</xdr:colOff>
          <xdr:row>10</xdr:row>
          <xdr:rowOff>428625</xdr:rowOff>
        </xdr:to>
        <xdr:sp macro="" textlink="">
          <xdr:nvSpPr>
            <xdr:cNvPr id="4420" name="Option Button 324" hidden="1">
              <a:extLst>
                <a:ext uri="{63B3BB69-23CF-44E3-9099-C40C66FF867C}">
                  <a14:compatExt spid="_x0000_s4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38100</xdr:rowOff>
        </xdr:from>
        <xdr:to>
          <xdr:col>9</xdr:col>
          <xdr:colOff>723900</xdr:colOff>
          <xdr:row>20</xdr:row>
          <xdr:rowOff>504825</xdr:rowOff>
        </xdr:to>
        <xdr:sp macro="" textlink="">
          <xdr:nvSpPr>
            <xdr:cNvPr id="4421" name="Group Box 325" hidden="1">
              <a:extLst>
                <a:ext uri="{63B3BB69-23CF-44E3-9099-C40C66FF867C}">
                  <a14:compatExt spid="_x0000_s4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20</xdr:row>
          <xdr:rowOff>142875</xdr:rowOff>
        </xdr:from>
        <xdr:to>
          <xdr:col>6</xdr:col>
          <xdr:colOff>676275</xdr:colOff>
          <xdr:row>20</xdr:row>
          <xdr:rowOff>504825</xdr:rowOff>
        </xdr:to>
        <xdr:sp macro="" textlink="">
          <xdr:nvSpPr>
            <xdr:cNvPr id="4422" name="Option Button 326" hidden="1">
              <a:extLst>
                <a:ext uri="{63B3BB69-23CF-44E3-9099-C40C66FF867C}">
                  <a14:compatExt spid="_x0000_s4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20</xdr:row>
          <xdr:rowOff>123825</xdr:rowOff>
        </xdr:from>
        <xdr:to>
          <xdr:col>7</xdr:col>
          <xdr:colOff>657225</xdr:colOff>
          <xdr:row>20</xdr:row>
          <xdr:rowOff>504825</xdr:rowOff>
        </xdr:to>
        <xdr:sp macro="" textlink="">
          <xdr:nvSpPr>
            <xdr:cNvPr id="4423" name="Option Button 327" hidden="1">
              <a:extLst>
                <a:ext uri="{63B3BB69-23CF-44E3-9099-C40C66FF867C}">
                  <a14:compatExt spid="_x0000_s4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20</xdr:row>
          <xdr:rowOff>114300</xdr:rowOff>
        </xdr:from>
        <xdr:to>
          <xdr:col>8</xdr:col>
          <xdr:colOff>685800</xdr:colOff>
          <xdr:row>20</xdr:row>
          <xdr:rowOff>504825</xdr:rowOff>
        </xdr:to>
        <xdr:sp macro="" textlink="">
          <xdr:nvSpPr>
            <xdr:cNvPr id="4424" name="Option Button 328" hidden="1">
              <a:extLst>
                <a:ext uri="{63B3BB69-23CF-44E3-9099-C40C66FF867C}">
                  <a14:compatExt spid="_x0000_s4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28575</xdr:rowOff>
        </xdr:from>
        <xdr:to>
          <xdr:col>9</xdr:col>
          <xdr:colOff>723900</xdr:colOff>
          <xdr:row>21</xdr:row>
          <xdr:rowOff>400050</xdr:rowOff>
        </xdr:to>
        <xdr:sp macro="" textlink="">
          <xdr:nvSpPr>
            <xdr:cNvPr id="4425" name="Group Box 329" hidden="1">
              <a:extLst>
                <a:ext uri="{63B3BB69-23CF-44E3-9099-C40C66FF867C}">
                  <a14:compatExt spid="_x0000_s4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21</xdr:row>
          <xdr:rowOff>85725</xdr:rowOff>
        </xdr:from>
        <xdr:to>
          <xdr:col>6</xdr:col>
          <xdr:colOff>666750</xdr:colOff>
          <xdr:row>21</xdr:row>
          <xdr:rowOff>400050</xdr:rowOff>
        </xdr:to>
        <xdr:sp macro="" textlink="">
          <xdr:nvSpPr>
            <xdr:cNvPr id="4426" name="Option Button 330" hidden="1">
              <a:extLst>
                <a:ext uri="{63B3BB69-23CF-44E3-9099-C40C66FF867C}">
                  <a14:compatExt spid="_x0000_s4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21</xdr:row>
          <xdr:rowOff>85725</xdr:rowOff>
        </xdr:from>
        <xdr:to>
          <xdr:col>7</xdr:col>
          <xdr:colOff>685800</xdr:colOff>
          <xdr:row>21</xdr:row>
          <xdr:rowOff>400050</xdr:rowOff>
        </xdr:to>
        <xdr:sp macro="" textlink="">
          <xdr:nvSpPr>
            <xdr:cNvPr id="4427" name="Option Button 331" hidden="1">
              <a:extLst>
                <a:ext uri="{63B3BB69-23CF-44E3-9099-C40C66FF867C}">
                  <a14:compatExt spid="_x0000_s4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21</xdr:row>
          <xdr:rowOff>47625</xdr:rowOff>
        </xdr:from>
        <xdr:to>
          <xdr:col>8</xdr:col>
          <xdr:colOff>619125</xdr:colOff>
          <xdr:row>21</xdr:row>
          <xdr:rowOff>400050</xdr:rowOff>
        </xdr:to>
        <xdr:sp macro="" textlink="">
          <xdr:nvSpPr>
            <xdr:cNvPr id="4428" name="Option Button 332" hidden="1">
              <a:extLst>
                <a:ext uri="{63B3BB69-23CF-44E3-9099-C40C66FF867C}">
                  <a14:compatExt spid="_x0000_s4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18</xdr:row>
          <xdr:rowOff>19050</xdr:rowOff>
        </xdr:from>
        <xdr:to>
          <xdr:col>9</xdr:col>
          <xdr:colOff>733425</xdr:colOff>
          <xdr:row>18</xdr:row>
          <xdr:rowOff>419100</xdr:rowOff>
        </xdr:to>
        <xdr:sp macro="" textlink="">
          <xdr:nvSpPr>
            <xdr:cNvPr id="4429" name="Group Box 333" hidden="1">
              <a:extLst>
                <a:ext uri="{63B3BB69-23CF-44E3-9099-C40C66FF867C}">
                  <a14:compatExt spid="_x0000_s4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xdr:row>
          <xdr:rowOff>9525</xdr:rowOff>
        </xdr:from>
        <xdr:to>
          <xdr:col>9</xdr:col>
          <xdr:colOff>723900</xdr:colOff>
          <xdr:row>19</xdr:row>
          <xdr:rowOff>447675</xdr:rowOff>
        </xdr:to>
        <xdr:sp macro="" textlink="">
          <xdr:nvSpPr>
            <xdr:cNvPr id="4430" name="Group Box 334" hidden="1">
              <a:extLst>
                <a:ext uri="{63B3BB69-23CF-44E3-9099-C40C66FF867C}">
                  <a14:compatExt spid="_x0000_s4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57150</xdr:rowOff>
        </xdr:from>
        <xdr:to>
          <xdr:col>6</xdr:col>
          <xdr:colOff>704850</xdr:colOff>
          <xdr:row>18</xdr:row>
          <xdr:rowOff>390525</xdr:rowOff>
        </xdr:to>
        <xdr:sp macro="" textlink="">
          <xdr:nvSpPr>
            <xdr:cNvPr id="4432" name="Option Button 336" hidden="1">
              <a:extLst>
                <a:ext uri="{63B3BB69-23CF-44E3-9099-C40C66FF867C}">
                  <a14:compatExt spid="_x0000_s4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xdr:row>
          <xdr:rowOff>85725</xdr:rowOff>
        </xdr:from>
        <xdr:to>
          <xdr:col>7</xdr:col>
          <xdr:colOff>657225</xdr:colOff>
          <xdr:row>18</xdr:row>
          <xdr:rowOff>381000</xdr:rowOff>
        </xdr:to>
        <xdr:sp macro="" textlink="">
          <xdr:nvSpPr>
            <xdr:cNvPr id="4433" name="Option Button 337" hidden="1">
              <a:extLst>
                <a:ext uri="{63B3BB69-23CF-44E3-9099-C40C66FF867C}">
                  <a14:compatExt spid="_x0000_s4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xdr:row>
          <xdr:rowOff>66675</xdr:rowOff>
        </xdr:from>
        <xdr:to>
          <xdr:col>8</xdr:col>
          <xdr:colOff>685800</xdr:colOff>
          <xdr:row>18</xdr:row>
          <xdr:rowOff>390525</xdr:rowOff>
        </xdr:to>
        <xdr:sp macro="" textlink="">
          <xdr:nvSpPr>
            <xdr:cNvPr id="4434" name="Option Button 338" hidden="1">
              <a:extLst>
                <a:ext uri="{63B3BB69-23CF-44E3-9099-C40C66FF867C}">
                  <a14:compatExt spid="_x0000_s4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19</xdr:row>
          <xdr:rowOff>28575</xdr:rowOff>
        </xdr:from>
        <xdr:to>
          <xdr:col>6</xdr:col>
          <xdr:colOff>695325</xdr:colOff>
          <xdr:row>19</xdr:row>
          <xdr:rowOff>409575</xdr:rowOff>
        </xdr:to>
        <xdr:sp macro="" textlink="">
          <xdr:nvSpPr>
            <xdr:cNvPr id="4435" name="Option Button 339" hidden="1">
              <a:extLst>
                <a:ext uri="{63B3BB69-23CF-44E3-9099-C40C66FF867C}">
                  <a14:compatExt spid="_x0000_s4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19</xdr:row>
          <xdr:rowOff>57150</xdr:rowOff>
        </xdr:from>
        <xdr:to>
          <xdr:col>7</xdr:col>
          <xdr:colOff>647700</xdr:colOff>
          <xdr:row>19</xdr:row>
          <xdr:rowOff>390525</xdr:rowOff>
        </xdr:to>
        <xdr:sp macro="" textlink="">
          <xdr:nvSpPr>
            <xdr:cNvPr id="4436" name="Option Button 340" hidden="1">
              <a:extLst>
                <a:ext uri="{63B3BB69-23CF-44E3-9099-C40C66FF867C}">
                  <a14:compatExt spid="_x0000_s4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38100</xdr:rowOff>
        </xdr:from>
        <xdr:to>
          <xdr:col>8</xdr:col>
          <xdr:colOff>714375</xdr:colOff>
          <xdr:row>19</xdr:row>
          <xdr:rowOff>409575</xdr:rowOff>
        </xdr:to>
        <xdr:sp macro="" textlink="">
          <xdr:nvSpPr>
            <xdr:cNvPr id="4437" name="Option Button 341" hidden="1">
              <a:extLst>
                <a:ext uri="{63B3BB69-23CF-44E3-9099-C40C66FF867C}">
                  <a14:compatExt spid="_x0000_s4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xdr:row>
          <xdr:rowOff>28575</xdr:rowOff>
        </xdr:from>
        <xdr:to>
          <xdr:col>9</xdr:col>
          <xdr:colOff>723900</xdr:colOff>
          <xdr:row>6</xdr:row>
          <xdr:rowOff>476250</xdr:rowOff>
        </xdr:to>
        <xdr:sp macro="" textlink="">
          <xdr:nvSpPr>
            <xdr:cNvPr id="4441" name="Zone de groupe 400" hidden="1">
              <a:extLst>
                <a:ext uri="{63B3BB69-23CF-44E3-9099-C40C66FF867C}">
                  <a14:compatExt spid="_x0000_s4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6</xdr:row>
          <xdr:rowOff>57150</xdr:rowOff>
        </xdr:from>
        <xdr:to>
          <xdr:col>6</xdr:col>
          <xdr:colOff>704850</xdr:colOff>
          <xdr:row>6</xdr:row>
          <xdr:rowOff>352425</xdr:rowOff>
        </xdr:to>
        <xdr:sp macro="" textlink="">
          <xdr:nvSpPr>
            <xdr:cNvPr id="4442" name="Option Button 346" hidden="1">
              <a:extLst>
                <a:ext uri="{63B3BB69-23CF-44E3-9099-C40C66FF867C}">
                  <a14:compatExt spid="_x0000_s4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xdr:row>
          <xdr:rowOff>47625</xdr:rowOff>
        </xdr:from>
        <xdr:to>
          <xdr:col>7</xdr:col>
          <xdr:colOff>666750</xdr:colOff>
          <xdr:row>6</xdr:row>
          <xdr:rowOff>352425</xdr:rowOff>
        </xdr:to>
        <xdr:sp macro="" textlink="">
          <xdr:nvSpPr>
            <xdr:cNvPr id="4443" name="Option Button 347" hidden="1">
              <a:extLst>
                <a:ext uri="{63B3BB69-23CF-44E3-9099-C40C66FF867C}">
                  <a14:compatExt spid="_x0000_s4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6</xdr:row>
          <xdr:rowOff>57150</xdr:rowOff>
        </xdr:from>
        <xdr:to>
          <xdr:col>8</xdr:col>
          <xdr:colOff>657225</xdr:colOff>
          <xdr:row>6</xdr:row>
          <xdr:rowOff>352425</xdr:rowOff>
        </xdr:to>
        <xdr:sp macro="" textlink="">
          <xdr:nvSpPr>
            <xdr:cNvPr id="4444" name="Option Button 348" hidden="1">
              <a:extLst>
                <a:ext uri="{63B3BB69-23CF-44E3-9099-C40C66FF867C}">
                  <a14:compatExt spid="_x0000_s4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28575</xdr:rowOff>
        </xdr:from>
        <xdr:to>
          <xdr:col>9</xdr:col>
          <xdr:colOff>742950</xdr:colOff>
          <xdr:row>7</xdr:row>
          <xdr:rowOff>381000</xdr:rowOff>
        </xdr:to>
        <xdr:sp macro="" textlink="">
          <xdr:nvSpPr>
            <xdr:cNvPr id="4445" name="Zone de groupe 401" hidden="1">
              <a:extLst>
                <a:ext uri="{63B3BB69-23CF-44E3-9099-C40C66FF867C}">
                  <a14:compatExt spid="_x0000_s4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7</xdr:row>
          <xdr:rowOff>85725</xdr:rowOff>
        </xdr:from>
        <xdr:to>
          <xdr:col>6</xdr:col>
          <xdr:colOff>628650</xdr:colOff>
          <xdr:row>7</xdr:row>
          <xdr:rowOff>323850</xdr:rowOff>
        </xdr:to>
        <xdr:sp macro="" textlink="">
          <xdr:nvSpPr>
            <xdr:cNvPr id="4446" name="Option Button 350" hidden="1">
              <a:extLst>
                <a:ext uri="{63B3BB69-23CF-44E3-9099-C40C66FF867C}">
                  <a14:compatExt spid="_x0000_s4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xdr:row>
          <xdr:rowOff>95250</xdr:rowOff>
        </xdr:from>
        <xdr:to>
          <xdr:col>7</xdr:col>
          <xdr:colOff>666750</xdr:colOff>
          <xdr:row>7</xdr:row>
          <xdr:rowOff>361950</xdr:rowOff>
        </xdr:to>
        <xdr:sp macro="" textlink="">
          <xdr:nvSpPr>
            <xdr:cNvPr id="4447" name="Option Button 351" hidden="1">
              <a:extLst>
                <a:ext uri="{63B3BB69-23CF-44E3-9099-C40C66FF867C}">
                  <a14:compatExt spid="_x0000_s4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xdr:row>
          <xdr:rowOff>95250</xdr:rowOff>
        </xdr:from>
        <xdr:to>
          <xdr:col>8</xdr:col>
          <xdr:colOff>666750</xdr:colOff>
          <xdr:row>7</xdr:row>
          <xdr:rowOff>371475</xdr:rowOff>
        </xdr:to>
        <xdr:sp macro="" textlink="">
          <xdr:nvSpPr>
            <xdr:cNvPr id="4448" name="Option Button 352" hidden="1">
              <a:extLst>
                <a:ext uri="{63B3BB69-23CF-44E3-9099-C40C66FF867C}">
                  <a14:compatExt spid="_x0000_s4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57150</xdr:rowOff>
        </xdr:from>
        <xdr:to>
          <xdr:col>9</xdr:col>
          <xdr:colOff>685800</xdr:colOff>
          <xdr:row>11</xdr:row>
          <xdr:rowOff>476250</xdr:rowOff>
        </xdr:to>
        <xdr:sp macro="" textlink="">
          <xdr:nvSpPr>
            <xdr:cNvPr id="4449" name="Group Box 353" hidden="1">
              <a:extLst>
                <a:ext uri="{63B3BB69-23CF-44E3-9099-C40C66FF867C}">
                  <a14:compatExt spid="_x0000_s4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11</xdr:row>
          <xdr:rowOff>76200</xdr:rowOff>
        </xdr:from>
        <xdr:to>
          <xdr:col>6</xdr:col>
          <xdr:colOff>685800</xdr:colOff>
          <xdr:row>11</xdr:row>
          <xdr:rowOff>342900</xdr:rowOff>
        </xdr:to>
        <xdr:sp macro="" textlink="">
          <xdr:nvSpPr>
            <xdr:cNvPr id="4450" name="Option Button 354" hidden="1">
              <a:extLst>
                <a:ext uri="{63B3BB69-23CF-44E3-9099-C40C66FF867C}">
                  <a14:compatExt spid="_x0000_s4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66675</xdr:rowOff>
        </xdr:from>
        <xdr:to>
          <xdr:col>7</xdr:col>
          <xdr:colOff>704850</xdr:colOff>
          <xdr:row>11</xdr:row>
          <xdr:rowOff>342900</xdr:rowOff>
        </xdr:to>
        <xdr:sp macro="" textlink="">
          <xdr:nvSpPr>
            <xdr:cNvPr id="4451" name="Option Button 355" hidden="1">
              <a:extLst>
                <a:ext uri="{63B3BB69-23CF-44E3-9099-C40C66FF867C}">
                  <a14:compatExt spid="_x0000_s4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xdr:row>
          <xdr:rowOff>19050</xdr:rowOff>
        </xdr:from>
        <xdr:to>
          <xdr:col>9</xdr:col>
          <xdr:colOff>676275</xdr:colOff>
          <xdr:row>12</xdr:row>
          <xdr:rowOff>438150</xdr:rowOff>
        </xdr:to>
        <xdr:sp macro="" textlink="">
          <xdr:nvSpPr>
            <xdr:cNvPr id="4453" name="Group Box 357" hidden="1">
              <a:extLst>
                <a:ext uri="{63B3BB69-23CF-44E3-9099-C40C66FF867C}">
                  <a14:compatExt spid="_x0000_s4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xdr:row>
          <xdr:rowOff>95250</xdr:rowOff>
        </xdr:from>
        <xdr:to>
          <xdr:col>6</xdr:col>
          <xdr:colOff>685800</xdr:colOff>
          <xdr:row>12</xdr:row>
          <xdr:rowOff>428625</xdr:rowOff>
        </xdr:to>
        <xdr:sp macro="" textlink="">
          <xdr:nvSpPr>
            <xdr:cNvPr id="4454" name="Option Button 358" hidden="1">
              <a:extLst>
                <a:ext uri="{63B3BB69-23CF-44E3-9099-C40C66FF867C}">
                  <a14:compatExt spid="_x0000_s4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12</xdr:row>
          <xdr:rowOff>104775</xdr:rowOff>
        </xdr:from>
        <xdr:to>
          <xdr:col>7</xdr:col>
          <xdr:colOff>647700</xdr:colOff>
          <xdr:row>12</xdr:row>
          <xdr:rowOff>428625</xdr:rowOff>
        </xdr:to>
        <xdr:sp macro="" textlink="">
          <xdr:nvSpPr>
            <xdr:cNvPr id="4455" name="Option Button 359" hidden="1">
              <a:extLst>
                <a:ext uri="{63B3BB69-23CF-44E3-9099-C40C66FF867C}">
                  <a14:compatExt spid="_x0000_s4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xdr:row>
          <xdr:rowOff>95250</xdr:rowOff>
        </xdr:from>
        <xdr:to>
          <xdr:col>8</xdr:col>
          <xdr:colOff>685800</xdr:colOff>
          <xdr:row>12</xdr:row>
          <xdr:rowOff>428625</xdr:rowOff>
        </xdr:to>
        <xdr:sp macro="" textlink="">
          <xdr:nvSpPr>
            <xdr:cNvPr id="4456" name="Option Button 360" hidden="1">
              <a:extLst>
                <a:ext uri="{63B3BB69-23CF-44E3-9099-C40C66FF867C}">
                  <a14:compatExt spid="_x0000_s4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38100</xdr:rowOff>
        </xdr:from>
        <xdr:to>
          <xdr:col>9</xdr:col>
          <xdr:colOff>733425</xdr:colOff>
          <xdr:row>13</xdr:row>
          <xdr:rowOff>342900</xdr:rowOff>
        </xdr:to>
        <xdr:sp macro="" textlink="">
          <xdr:nvSpPr>
            <xdr:cNvPr id="4457" name="Group Box 361" hidden="1">
              <a:extLst>
                <a:ext uri="{63B3BB69-23CF-44E3-9099-C40C66FF867C}">
                  <a14:compatExt spid="_x0000_s4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13</xdr:row>
          <xdr:rowOff>76200</xdr:rowOff>
        </xdr:from>
        <xdr:to>
          <xdr:col>6</xdr:col>
          <xdr:colOff>685800</xdr:colOff>
          <xdr:row>13</xdr:row>
          <xdr:rowOff>342900</xdr:rowOff>
        </xdr:to>
        <xdr:sp macro="" textlink="">
          <xdr:nvSpPr>
            <xdr:cNvPr id="4458" name="Option Button 362" hidden="1">
              <a:extLst>
                <a:ext uri="{63B3BB69-23CF-44E3-9099-C40C66FF867C}">
                  <a14:compatExt spid="_x0000_s4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xdr:row>
          <xdr:rowOff>66675</xdr:rowOff>
        </xdr:from>
        <xdr:to>
          <xdr:col>7</xdr:col>
          <xdr:colOff>704850</xdr:colOff>
          <xdr:row>13</xdr:row>
          <xdr:rowOff>342900</xdr:rowOff>
        </xdr:to>
        <xdr:sp macro="" textlink="">
          <xdr:nvSpPr>
            <xdr:cNvPr id="4459" name="Option Button 363" hidden="1">
              <a:extLst>
                <a:ext uri="{63B3BB69-23CF-44E3-9099-C40C66FF867C}">
                  <a14:compatExt spid="_x0000_s4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13</xdr:row>
          <xdr:rowOff>47625</xdr:rowOff>
        </xdr:from>
        <xdr:to>
          <xdr:col>8</xdr:col>
          <xdr:colOff>742950</xdr:colOff>
          <xdr:row>13</xdr:row>
          <xdr:rowOff>342900</xdr:rowOff>
        </xdr:to>
        <xdr:sp macro="" textlink="">
          <xdr:nvSpPr>
            <xdr:cNvPr id="4460" name="Option Button 364" hidden="1">
              <a:extLst>
                <a:ext uri="{63B3BB69-23CF-44E3-9099-C40C66FF867C}">
                  <a14:compatExt spid="_x0000_s4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14</xdr:row>
          <xdr:rowOff>19050</xdr:rowOff>
        </xdr:from>
        <xdr:to>
          <xdr:col>9</xdr:col>
          <xdr:colOff>742950</xdr:colOff>
          <xdr:row>14</xdr:row>
          <xdr:rowOff>438150</xdr:rowOff>
        </xdr:to>
        <xdr:sp macro="" textlink="">
          <xdr:nvSpPr>
            <xdr:cNvPr id="4461" name="Group Box 365" hidden="1">
              <a:extLst>
                <a:ext uri="{63B3BB69-23CF-44E3-9099-C40C66FF867C}">
                  <a14:compatExt spid="_x0000_s4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95250</xdr:rowOff>
        </xdr:from>
        <xdr:to>
          <xdr:col>6</xdr:col>
          <xdr:colOff>685800</xdr:colOff>
          <xdr:row>14</xdr:row>
          <xdr:rowOff>428625</xdr:rowOff>
        </xdr:to>
        <xdr:sp macro="" textlink="">
          <xdr:nvSpPr>
            <xdr:cNvPr id="4462" name="Option Button 366" hidden="1">
              <a:extLst>
                <a:ext uri="{63B3BB69-23CF-44E3-9099-C40C66FF867C}">
                  <a14:compatExt spid="_x0000_s4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14</xdr:row>
          <xdr:rowOff>104775</xdr:rowOff>
        </xdr:from>
        <xdr:to>
          <xdr:col>7</xdr:col>
          <xdr:colOff>647700</xdr:colOff>
          <xdr:row>14</xdr:row>
          <xdr:rowOff>428625</xdr:rowOff>
        </xdr:to>
        <xdr:sp macro="" textlink="">
          <xdr:nvSpPr>
            <xdr:cNvPr id="4463" name="Option Button 367" hidden="1">
              <a:extLst>
                <a:ext uri="{63B3BB69-23CF-44E3-9099-C40C66FF867C}">
                  <a14:compatExt spid="_x0000_s4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95250</xdr:rowOff>
        </xdr:from>
        <xdr:to>
          <xdr:col>8</xdr:col>
          <xdr:colOff>685800</xdr:colOff>
          <xdr:row>14</xdr:row>
          <xdr:rowOff>428625</xdr:rowOff>
        </xdr:to>
        <xdr:sp macro="" textlink="">
          <xdr:nvSpPr>
            <xdr:cNvPr id="4464" name="Option Button 368" hidden="1">
              <a:extLst>
                <a:ext uri="{63B3BB69-23CF-44E3-9099-C40C66FF867C}">
                  <a14:compatExt spid="_x0000_s4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15</xdr:row>
          <xdr:rowOff>38100</xdr:rowOff>
        </xdr:from>
        <xdr:to>
          <xdr:col>9</xdr:col>
          <xdr:colOff>733425</xdr:colOff>
          <xdr:row>15</xdr:row>
          <xdr:rowOff>342900</xdr:rowOff>
        </xdr:to>
        <xdr:sp macro="" textlink="">
          <xdr:nvSpPr>
            <xdr:cNvPr id="4465" name="Group Box 369" hidden="1">
              <a:extLst>
                <a:ext uri="{63B3BB69-23CF-44E3-9099-C40C66FF867C}">
                  <a14:compatExt spid="_x0000_s4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76200</xdr:rowOff>
        </xdr:from>
        <xdr:to>
          <xdr:col>6</xdr:col>
          <xdr:colOff>685800</xdr:colOff>
          <xdr:row>15</xdr:row>
          <xdr:rowOff>342900</xdr:rowOff>
        </xdr:to>
        <xdr:sp macro="" textlink="">
          <xdr:nvSpPr>
            <xdr:cNvPr id="4466" name="Option Button 370" hidden="1">
              <a:extLst>
                <a:ext uri="{63B3BB69-23CF-44E3-9099-C40C66FF867C}">
                  <a14:compatExt spid="_x0000_s4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xdr:row>
          <xdr:rowOff>66675</xdr:rowOff>
        </xdr:from>
        <xdr:to>
          <xdr:col>7</xdr:col>
          <xdr:colOff>704850</xdr:colOff>
          <xdr:row>15</xdr:row>
          <xdr:rowOff>342900</xdr:rowOff>
        </xdr:to>
        <xdr:sp macro="" textlink="">
          <xdr:nvSpPr>
            <xdr:cNvPr id="4467" name="Option Button 371" hidden="1">
              <a:extLst>
                <a:ext uri="{63B3BB69-23CF-44E3-9099-C40C66FF867C}">
                  <a14:compatExt spid="_x0000_s4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15</xdr:row>
          <xdr:rowOff>47625</xdr:rowOff>
        </xdr:from>
        <xdr:to>
          <xdr:col>8</xdr:col>
          <xdr:colOff>742950</xdr:colOff>
          <xdr:row>15</xdr:row>
          <xdr:rowOff>342900</xdr:rowOff>
        </xdr:to>
        <xdr:sp macro="" textlink="">
          <xdr:nvSpPr>
            <xdr:cNvPr id="4468" name="Option Button 372" hidden="1">
              <a:extLst>
                <a:ext uri="{63B3BB69-23CF-44E3-9099-C40C66FF867C}">
                  <a14:compatExt spid="_x0000_s4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xdr:row>
          <xdr:rowOff>19050</xdr:rowOff>
        </xdr:from>
        <xdr:to>
          <xdr:col>9</xdr:col>
          <xdr:colOff>742950</xdr:colOff>
          <xdr:row>16</xdr:row>
          <xdr:rowOff>438150</xdr:rowOff>
        </xdr:to>
        <xdr:sp macro="" textlink="">
          <xdr:nvSpPr>
            <xdr:cNvPr id="4469" name="Group Box 373" hidden="1">
              <a:extLst>
                <a:ext uri="{63B3BB69-23CF-44E3-9099-C40C66FF867C}">
                  <a14:compatExt spid="_x0000_s4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16</xdr:row>
          <xdr:rowOff>95250</xdr:rowOff>
        </xdr:from>
        <xdr:to>
          <xdr:col>6</xdr:col>
          <xdr:colOff>685800</xdr:colOff>
          <xdr:row>16</xdr:row>
          <xdr:rowOff>428625</xdr:rowOff>
        </xdr:to>
        <xdr:sp macro="" textlink="">
          <xdr:nvSpPr>
            <xdr:cNvPr id="4470" name="Option Button 374" hidden="1">
              <a:extLst>
                <a:ext uri="{63B3BB69-23CF-44E3-9099-C40C66FF867C}">
                  <a14:compatExt spid="_x0000_s4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16</xdr:row>
          <xdr:rowOff>104775</xdr:rowOff>
        </xdr:from>
        <xdr:to>
          <xdr:col>7</xdr:col>
          <xdr:colOff>647700</xdr:colOff>
          <xdr:row>16</xdr:row>
          <xdr:rowOff>428625</xdr:rowOff>
        </xdr:to>
        <xdr:sp macro="" textlink="">
          <xdr:nvSpPr>
            <xdr:cNvPr id="4471" name="Option Button 375" hidden="1">
              <a:extLst>
                <a:ext uri="{63B3BB69-23CF-44E3-9099-C40C66FF867C}">
                  <a14:compatExt spid="_x0000_s4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95250</xdr:rowOff>
        </xdr:from>
        <xdr:to>
          <xdr:col>8</xdr:col>
          <xdr:colOff>685800</xdr:colOff>
          <xdr:row>16</xdr:row>
          <xdr:rowOff>428625</xdr:rowOff>
        </xdr:to>
        <xdr:sp macro="" textlink="">
          <xdr:nvSpPr>
            <xdr:cNvPr id="4472" name="Option Button 376" hidden="1">
              <a:extLst>
                <a:ext uri="{63B3BB69-23CF-44E3-9099-C40C66FF867C}">
                  <a14:compatExt spid="_x0000_s4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xdr:row>
          <xdr:rowOff>57150</xdr:rowOff>
        </xdr:from>
        <xdr:to>
          <xdr:col>9</xdr:col>
          <xdr:colOff>657225</xdr:colOff>
          <xdr:row>4</xdr:row>
          <xdr:rowOff>352425</xdr:rowOff>
        </xdr:to>
        <xdr:sp macro="" textlink="">
          <xdr:nvSpPr>
            <xdr:cNvPr id="4473" name="Option Button 377" hidden="1">
              <a:extLst>
                <a:ext uri="{63B3BB69-23CF-44E3-9099-C40C66FF867C}">
                  <a14:compatExt spid="_x0000_s4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xdr:row>
          <xdr:rowOff>95250</xdr:rowOff>
        </xdr:from>
        <xdr:to>
          <xdr:col>9</xdr:col>
          <xdr:colOff>666750</xdr:colOff>
          <xdr:row>5</xdr:row>
          <xdr:rowOff>371475</xdr:rowOff>
        </xdr:to>
        <xdr:sp macro="" textlink="">
          <xdr:nvSpPr>
            <xdr:cNvPr id="4474" name="Option Button 378" hidden="1">
              <a:extLst>
                <a:ext uri="{63B3BB69-23CF-44E3-9099-C40C66FF867C}">
                  <a14:compatExt spid="_x0000_s4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xdr:row>
          <xdr:rowOff>57150</xdr:rowOff>
        </xdr:from>
        <xdr:to>
          <xdr:col>9</xdr:col>
          <xdr:colOff>657225</xdr:colOff>
          <xdr:row>6</xdr:row>
          <xdr:rowOff>352425</xdr:rowOff>
        </xdr:to>
        <xdr:sp macro="" textlink="">
          <xdr:nvSpPr>
            <xdr:cNvPr id="4475" name="Option Button 379" hidden="1">
              <a:extLst>
                <a:ext uri="{63B3BB69-23CF-44E3-9099-C40C66FF867C}">
                  <a14:compatExt spid="_x0000_s4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xdr:row>
          <xdr:rowOff>95250</xdr:rowOff>
        </xdr:from>
        <xdr:to>
          <xdr:col>9</xdr:col>
          <xdr:colOff>666750</xdr:colOff>
          <xdr:row>7</xdr:row>
          <xdr:rowOff>371475</xdr:rowOff>
        </xdr:to>
        <xdr:sp macro="" textlink="">
          <xdr:nvSpPr>
            <xdr:cNvPr id="4476" name="Option Button 380" hidden="1">
              <a:extLst>
                <a:ext uri="{63B3BB69-23CF-44E3-9099-C40C66FF867C}">
                  <a14:compatExt spid="_x0000_s4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xdr:row>
          <xdr:rowOff>95250</xdr:rowOff>
        </xdr:from>
        <xdr:to>
          <xdr:col>9</xdr:col>
          <xdr:colOff>685800</xdr:colOff>
          <xdr:row>10</xdr:row>
          <xdr:rowOff>428625</xdr:rowOff>
        </xdr:to>
        <xdr:sp macro="" textlink="">
          <xdr:nvSpPr>
            <xdr:cNvPr id="4478" name="Option Button 382" hidden="1">
              <a:extLst>
                <a:ext uri="{63B3BB69-23CF-44E3-9099-C40C66FF867C}">
                  <a14:compatExt spid="_x0000_s4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95250</xdr:rowOff>
        </xdr:from>
        <xdr:to>
          <xdr:col>9</xdr:col>
          <xdr:colOff>685800</xdr:colOff>
          <xdr:row>14</xdr:row>
          <xdr:rowOff>428625</xdr:rowOff>
        </xdr:to>
        <xdr:sp macro="" textlink="">
          <xdr:nvSpPr>
            <xdr:cNvPr id="4482" name="Option Button 386" hidden="1">
              <a:extLst>
                <a:ext uri="{63B3BB69-23CF-44E3-9099-C40C66FF867C}">
                  <a14:compatExt spid="_x0000_s4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xdr:row>
          <xdr:rowOff>95250</xdr:rowOff>
        </xdr:from>
        <xdr:to>
          <xdr:col>9</xdr:col>
          <xdr:colOff>685800</xdr:colOff>
          <xdr:row>16</xdr:row>
          <xdr:rowOff>428625</xdr:rowOff>
        </xdr:to>
        <xdr:sp macro="" textlink="">
          <xdr:nvSpPr>
            <xdr:cNvPr id="4484" name="Option Button 388" hidden="1">
              <a:extLst>
                <a:ext uri="{63B3BB69-23CF-44E3-9099-C40C66FF867C}">
                  <a14:compatExt spid="_x0000_s4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18</xdr:row>
          <xdr:rowOff>66675</xdr:rowOff>
        </xdr:from>
        <xdr:to>
          <xdr:col>9</xdr:col>
          <xdr:colOff>685800</xdr:colOff>
          <xdr:row>18</xdr:row>
          <xdr:rowOff>390525</xdr:rowOff>
        </xdr:to>
        <xdr:sp macro="" textlink="">
          <xdr:nvSpPr>
            <xdr:cNvPr id="4485" name="Option Button 389" hidden="1">
              <a:extLst>
                <a:ext uri="{63B3BB69-23CF-44E3-9099-C40C66FF867C}">
                  <a14:compatExt spid="_x0000_s4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19</xdr:row>
          <xdr:rowOff>38100</xdr:rowOff>
        </xdr:from>
        <xdr:to>
          <xdr:col>9</xdr:col>
          <xdr:colOff>714375</xdr:colOff>
          <xdr:row>19</xdr:row>
          <xdr:rowOff>409575</xdr:rowOff>
        </xdr:to>
        <xdr:sp macro="" textlink="">
          <xdr:nvSpPr>
            <xdr:cNvPr id="4486" name="Option Button 390" hidden="1">
              <a:extLst>
                <a:ext uri="{63B3BB69-23CF-44E3-9099-C40C66FF867C}">
                  <a14:compatExt spid="_x0000_s4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20</xdr:row>
          <xdr:rowOff>114300</xdr:rowOff>
        </xdr:from>
        <xdr:to>
          <xdr:col>9</xdr:col>
          <xdr:colOff>685800</xdr:colOff>
          <xdr:row>20</xdr:row>
          <xdr:rowOff>504825</xdr:rowOff>
        </xdr:to>
        <xdr:sp macro="" textlink="">
          <xdr:nvSpPr>
            <xdr:cNvPr id="4487" name="Option Button 391" hidden="1">
              <a:extLst>
                <a:ext uri="{63B3BB69-23CF-44E3-9099-C40C66FF867C}">
                  <a14:compatExt spid="_x0000_s4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21</xdr:row>
          <xdr:rowOff>47625</xdr:rowOff>
        </xdr:from>
        <xdr:to>
          <xdr:col>9</xdr:col>
          <xdr:colOff>619125</xdr:colOff>
          <xdr:row>21</xdr:row>
          <xdr:rowOff>400050</xdr:rowOff>
        </xdr:to>
        <xdr:sp macro="" textlink="">
          <xdr:nvSpPr>
            <xdr:cNvPr id="4488" name="Option Button 392" hidden="1">
              <a:extLst>
                <a:ext uri="{63B3BB69-23CF-44E3-9099-C40C66FF867C}">
                  <a14:compatExt spid="_x0000_s4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9</xdr:row>
          <xdr:rowOff>114300</xdr:rowOff>
        </xdr:from>
        <xdr:to>
          <xdr:col>9</xdr:col>
          <xdr:colOff>600075</xdr:colOff>
          <xdr:row>9</xdr:row>
          <xdr:rowOff>409575</xdr:rowOff>
        </xdr:to>
        <xdr:sp macro="" textlink="">
          <xdr:nvSpPr>
            <xdr:cNvPr id="4494" name="Option Button 398" hidden="1">
              <a:extLst>
                <a:ext uri="{63B3BB69-23CF-44E3-9099-C40C66FF867C}">
                  <a14:compatExt spid="_x0000_s4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11</xdr:row>
          <xdr:rowOff>123825</xdr:rowOff>
        </xdr:from>
        <xdr:to>
          <xdr:col>8</xdr:col>
          <xdr:colOff>647700</xdr:colOff>
          <xdr:row>11</xdr:row>
          <xdr:rowOff>400050</xdr:rowOff>
        </xdr:to>
        <xdr:sp macro="" textlink="">
          <xdr:nvSpPr>
            <xdr:cNvPr id="4495" name="Option Button 399" hidden="1">
              <a:extLst>
                <a:ext uri="{63B3BB69-23CF-44E3-9099-C40C66FF867C}">
                  <a14:compatExt spid="_x0000_s4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11</xdr:row>
          <xdr:rowOff>104775</xdr:rowOff>
        </xdr:from>
        <xdr:to>
          <xdr:col>9</xdr:col>
          <xdr:colOff>638175</xdr:colOff>
          <xdr:row>11</xdr:row>
          <xdr:rowOff>438150</xdr:rowOff>
        </xdr:to>
        <xdr:sp macro="" textlink="">
          <xdr:nvSpPr>
            <xdr:cNvPr id="4496" name="Option Button 400" hidden="1">
              <a:extLst>
                <a:ext uri="{63B3BB69-23CF-44E3-9099-C40C66FF867C}">
                  <a14:compatExt spid="_x0000_s4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12</xdr:row>
          <xdr:rowOff>76200</xdr:rowOff>
        </xdr:from>
        <xdr:to>
          <xdr:col>9</xdr:col>
          <xdr:colOff>600075</xdr:colOff>
          <xdr:row>12</xdr:row>
          <xdr:rowOff>381000</xdr:rowOff>
        </xdr:to>
        <xdr:sp macro="" textlink="">
          <xdr:nvSpPr>
            <xdr:cNvPr id="4497" name="Option Button 401" hidden="1">
              <a:extLst>
                <a:ext uri="{63B3BB69-23CF-44E3-9099-C40C66FF867C}">
                  <a14:compatExt spid="_x0000_s4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13</xdr:row>
          <xdr:rowOff>57150</xdr:rowOff>
        </xdr:from>
        <xdr:to>
          <xdr:col>9</xdr:col>
          <xdr:colOff>628650</xdr:colOff>
          <xdr:row>13</xdr:row>
          <xdr:rowOff>276225</xdr:rowOff>
        </xdr:to>
        <xdr:sp macro="" textlink="">
          <xdr:nvSpPr>
            <xdr:cNvPr id="4498" name="Option Button 402" hidden="1">
              <a:extLst>
                <a:ext uri="{63B3BB69-23CF-44E3-9099-C40C66FF867C}">
                  <a14:compatExt spid="_x0000_s4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15</xdr:row>
          <xdr:rowOff>66675</xdr:rowOff>
        </xdr:from>
        <xdr:to>
          <xdr:col>9</xdr:col>
          <xdr:colOff>676275</xdr:colOff>
          <xdr:row>15</xdr:row>
          <xdr:rowOff>342900</xdr:rowOff>
        </xdr:to>
        <xdr:sp macro="" textlink="">
          <xdr:nvSpPr>
            <xdr:cNvPr id="4499" name="Option Button 403" hidden="1">
              <a:extLst>
                <a:ext uri="{63B3BB69-23CF-44E3-9099-C40C66FF867C}">
                  <a14:compatExt spid="_x0000_s4499"/>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4</xdr:row>
          <xdr:rowOff>19050</xdr:rowOff>
        </xdr:from>
        <xdr:to>
          <xdr:col>9</xdr:col>
          <xdr:colOff>723900</xdr:colOff>
          <xdr:row>4</xdr:row>
          <xdr:rowOff>342900</xdr:rowOff>
        </xdr:to>
        <xdr:sp macro="" textlink="">
          <xdr:nvSpPr>
            <xdr:cNvPr id="9217" name="Group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xdr:row>
          <xdr:rowOff>47625</xdr:rowOff>
        </xdr:from>
        <xdr:to>
          <xdr:col>6</xdr:col>
          <xdr:colOff>695325</xdr:colOff>
          <xdr:row>4</xdr:row>
          <xdr:rowOff>342900</xdr:rowOff>
        </xdr:to>
        <xdr:sp macro="" textlink="">
          <xdr:nvSpPr>
            <xdr:cNvPr id="9218" name="Option Button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xdr:row>
          <xdr:rowOff>38100</xdr:rowOff>
        </xdr:from>
        <xdr:to>
          <xdr:col>7</xdr:col>
          <xdr:colOff>657225</xdr:colOff>
          <xdr:row>4</xdr:row>
          <xdr:rowOff>342900</xdr:rowOff>
        </xdr:to>
        <xdr:sp macro="" textlink="">
          <xdr:nvSpPr>
            <xdr:cNvPr id="9219" name="Option Button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xdr:row>
          <xdr:rowOff>47625</xdr:rowOff>
        </xdr:from>
        <xdr:to>
          <xdr:col>8</xdr:col>
          <xdr:colOff>647700</xdr:colOff>
          <xdr:row>4</xdr:row>
          <xdr:rowOff>342900</xdr:rowOff>
        </xdr:to>
        <xdr:sp macro="" textlink="">
          <xdr:nvSpPr>
            <xdr:cNvPr id="9220" name="Option Button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9525</xdr:rowOff>
        </xdr:from>
        <xdr:to>
          <xdr:col>9</xdr:col>
          <xdr:colOff>714375</xdr:colOff>
          <xdr:row>5</xdr:row>
          <xdr:rowOff>476250</xdr:rowOff>
        </xdr:to>
        <xdr:sp macro="" textlink="">
          <xdr:nvSpPr>
            <xdr:cNvPr id="9221" name="Group Box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xdr:row>
          <xdr:rowOff>66675</xdr:rowOff>
        </xdr:from>
        <xdr:to>
          <xdr:col>6</xdr:col>
          <xdr:colOff>619125</xdr:colOff>
          <xdr:row>5</xdr:row>
          <xdr:rowOff>476250</xdr:rowOff>
        </xdr:to>
        <xdr:sp macro="" textlink="">
          <xdr:nvSpPr>
            <xdr:cNvPr id="9222" name="Option Button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xdr:row>
          <xdr:rowOff>76200</xdr:rowOff>
        </xdr:from>
        <xdr:to>
          <xdr:col>7</xdr:col>
          <xdr:colOff>657225</xdr:colOff>
          <xdr:row>5</xdr:row>
          <xdr:rowOff>476250</xdr:rowOff>
        </xdr:to>
        <xdr:sp macro="" textlink="">
          <xdr:nvSpPr>
            <xdr:cNvPr id="9223" name="Option Button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xdr:row>
          <xdr:rowOff>76200</xdr:rowOff>
        </xdr:from>
        <xdr:to>
          <xdr:col>8</xdr:col>
          <xdr:colOff>657225</xdr:colOff>
          <xdr:row>5</xdr:row>
          <xdr:rowOff>476250</xdr:rowOff>
        </xdr:to>
        <xdr:sp macro="" textlink="">
          <xdr:nvSpPr>
            <xdr:cNvPr id="9224" name="Option Button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xdr:row>
          <xdr:rowOff>19050</xdr:rowOff>
        </xdr:from>
        <xdr:to>
          <xdr:col>9</xdr:col>
          <xdr:colOff>723900</xdr:colOff>
          <xdr:row>6</xdr:row>
          <xdr:rowOff>295275</xdr:rowOff>
        </xdr:to>
        <xdr:sp macro="" textlink="">
          <xdr:nvSpPr>
            <xdr:cNvPr id="9225" name="Group Box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6</xdr:row>
          <xdr:rowOff>47625</xdr:rowOff>
        </xdr:from>
        <xdr:to>
          <xdr:col>6</xdr:col>
          <xdr:colOff>704850</xdr:colOff>
          <xdr:row>6</xdr:row>
          <xdr:rowOff>295275</xdr:rowOff>
        </xdr:to>
        <xdr:sp macro="" textlink="">
          <xdr:nvSpPr>
            <xdr:cNvPr id="9226" name="Option Button 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6</xdr:row>
          <xdr:rowOff>38100</xdr:rowOff>
        </xdr:from>
        <xdr:to>
          <xdr:col>7</xdr:col>
          <xdr:colOff>666750</xdr:colOff>
          <xdr:row>6</xdr:row>
          <xdr:rowOff>295275</xdr:rowOff>
        </xdr:to>
        <xdr:sp macro="" textlink="">
          <xdr:nvSpPr>
            <xdr:cNvPr id="9227" name="Option Button 11"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6</xdr:row>
          <xdr:rowOff>38100</xdr:rowOff>
        </xdr:from>
        <xdr:to>
          <xdr:col>8</xdr:col>
          <xdr:colOff>628650</xdr:colOff>
          <xdr:row>6</xdr:row>
          <xdr:rowOff>295275</xdr:rowOff>
        </xdr:to>
        <xdr:sp macro="" textlink="">
          <xdr:nvSpPr>
            <xdr:cNvPr id="9228" name="Option Button 12" hidden="1">
              <a:extLst>
                <a:ext uri="{63B3BB69-23CF-44E3-9099-C40C66FF867C}">
                  <a14:compatExt spid="_x0000_s9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xdr:row>
          <xdr:rowOff>66675</xdr:rowOff>
        </xdr:from>
        <xdr:to>
          <xdr:col>9</xdr:col>
          <xdr:colOff>714375</xdr:colOff>
          <xdr:row>8</xdr:row>
          <xdr:rowOff>428625</xdr:rowOff>
        </xdr:to>
        <xdr:sp macro="" textlink="">
          <xdr:nvSpPr>
            <xdr:cNvPr id="9325" name="Group Box 109" hidden="1">
              <a:extLst>
                <a:ext uri="{63B3BB69-23CF-44E3-9099-C40C66FF867C}">
                  <a14:compatExt spid="_x0000_s9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xdr:row>
          <xdr:rowOff>28575</xdr:rowOff>
        </xdr:from>
        <xdr:to>
          <xdr:col>9</xdr:col>
          <xdr:colOff>714375</xdr:colOff>
          <xdr:row>9</xdr:row>
          <xdr:rowOff>400050</xdr:rowOff>
        </xdr:to>
        <xdr:sp macro="" textlink="">
          <xdr:nvSpPr>
            <xdr:cNvPr id="9337" name="Group Box 121" hidden="1">
              <a:extLst>
                <a:ext uri="{63B3BB69-23CF-44E3-9099-C40C66FF867C}">
                  <a14:compatExt spid="_x0000_s9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xdr:row>
          <xdr:rowOff>66675</xdr:rowOff>
        </xdr:from>
        <xdr:to>
          <xdr:col>6</xdr:col>
          <xdr:colOff>666750</xdr:colOff>
          <xdr:row>9</xdr:row>
          <xdr:rowOff>400050</xdr:rowOff>
        </xdr:to>
        <xdr:sp macro="" textlink="">
          <xdr:nvSpPr>
            <xdr:cNvPr id="9338" name="Option Button 122" hidden="1">
              <a:extLst>
                <a:ext uri="{63B3BB69-23CF-44E3-9099-C40C66FF867C}">
                  <a14:compatExt spid="_x0000_s9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9</xdr:row>
          <xdr:rowOff>66675</xdr:rowOff>
        </xdr:from>
        <xdr:to>
          <xdr:col>7</xdr:col>
          <xdr:colOff>657225</xdr:colOff>
          <xdr:row>9</xdr:row>
          <xdr:rowOff>400050</xdr:rowOff>
        </xdr:to>
        <xdr:sp macro="" textlink="">
          <xdr:nvSpPr>
            <xdr:cNvPr id="9339" name="Option Button 123" hidden="1">
              <a:extLst>
                <a:ext uri="{63B3BB69-23CF-44E3-9099-C40C66FF867C}">
                  <a14:compatExt spid="_x0000_s9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9</xdr:row>
          <xdr:rowOff>66675</xdr:rowOff>
        </xdr:from>
        <xdr:to>
          <xdr:col>8</xdr:col>
          <xdr:colOff>666750</xdr:colOff>
          <xdr:row>9</xdr:row>
          <xdr:rowOff>400050</xdr:rowOff>
        </xdr:to>
        <xdr:sp macro="" textlink="">
          <xdr:nvSpPr>
            <xdr:cNvPr id="9340" name="Option Button 124" hidden="1">
              <a:extLst>
                <a:ext uri="{63B3BB69-23CF-44E3-9099-C40C66FF867C}">
                  <a14:compatExt spid="_x0000_s9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xdr:row>
          <xdr:rowOff>47625</xdr:rowOff>
        </xdr:from>
        <xdr:to>
          <xdr:col>9</xdr:col>
          <xdr:colOff>704850</xdr:colOff>
          <xdr:row>16</xdr:row>
          <xdr:rowOff>409575</xdr:rowOff>
        </xdr:to>
        <xdr:sp macro="" textlink="">
          <xdr:nvSpPr>
            <xdr:cNvPr id="9341" name="Group Box 125" hidden="1">
              <a:extLst>
                <a:ext uri="{63B3BB69-23CF-44E3-9099-C40C66FF867C}">
                  <a14:compatExt spid="_x0000_s9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16</xdr:row>
          <xdr:rowOff>66675</xdr:rowOff>
        </xdr:from>
        <xdr:to>
          <xdr:col>6</xdr:col>
          <xdr:colOff>628650</xdr:colOff>
          <xdr:row>16</xdr:row>
          <xdr:rowOff>361950</xdr:rowOff>
        </xdr:to>
        <xdr:sp macro="" textlink="">
          <xdr:nvSpPr>
            <xdr:cNvPr id="9381" name="Option Button 165" hidden="1">
              <a:extLst>
                <a:ext uri="{63B3BB69-23CF-44E3-9099-C40C66FF867C}">
                  <a14:compatExt spid="_x0000_s9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xdr:row>
          <xdr:rowOff>76200</xdr:rowOff>
        </xdr:from>
        <xdr:to>
          <xdr:col>7</xdr:col>
          <xdr:colOff>628650</xdr:colOff>
          <xdr:row>16</xdr:row>
          <xdr:rowOff>342900</xdr:rowOff>
        </xdr:to>
        <xdr:sp macro="" textlink="">
          <xdr:nvSpPr>
            <xdr:cNvPr id="9382" name="Option Button 166" hidden="1">
              <a:extLst>
                <a:ext uri="{63B3BB69-23CF-44E3-9099-C40C66FF867C}">
                  <a14:compatExt spid="_x0000_s9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16</xdr:row>
          <xdr:rowOff>85725</xdr:rowOff>
        </xdr:from>
        <xdr:to>
          <xdr:col>8</xdr:col>
          <xdr:colOff>609600</xdr:colOff>
          <xdr:row>16</xdr:row>
          <xdr:rowOff>381000</xdr:rowOff>
        </xdr:to>
        <xdr:sp macro="" textlink="">
          <xdr:nvSpPr>
            <xdr:cNvPr id="9383" name="Option Button 167" hidden="1">
              <a:extLst>
                <a:ext uri="{63B3BB69-23CF-44E3-9099-C40C66FF867C}">
                  <a14:compatExt spid="_x0000_s9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17</xdr:row>
          <xdr:rowOff>9525</xdr:rowOff>
        </xdr:from>
        <xdr:to>
          <xdr:col>9</xdr:col>
          <xdr:colOff>695325</xdr:colOff>
          <xdr:row>17</xdr:row>
          <xdr:rowOff>352425</xdr:rowOff>
        </xdr:to>
        <xdr:sp macro="" textlink="">
          <xdr:nvSpPr>
            <xdr:cNvPr id="9384" name="Group Box 168" hidden="1">
              <a:extLst>
                <a:ext uri="{63B3BB69-23CF-44E3-9099-C40C66FF867C}">
                  <a14:compatExt spid="_x0000_s9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28575</xdr:rowOff>
        </xdr:from>
        <xdr:to>
          <xdr:col>6</xdr:col>
          <xdr:colOff>619125</xdr:colOff>
          <xdr:row>17</xdr:row>
          <xdr:rowOff>295275</xdr:rowOff>
        </xdr:to>
        <xdr:sp macro="" textlink="">
          <xdr:nvSpPr>
            <xdr:cNvPr id="9385" name="Option Button 169" hidden="1">
              <a:extLst>
                <a:ext uri="{63B3BB69-23CF-44E3-9099-C40C66FF867C}">
                  <a14:compatExt spid="_x0000_s9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28575</xdr:rowOff>
        </xdr:from>
        <xdr:to>
          <xdr:col>7</xdr:col>
          <xdr:colOff>638175</xdr:colOff>
          <xdr:row>17</xdr:row>
          <xdr:rowOff>285750</xdr:rowOff>
        </xdr:to>
        <xdr:sp macro="" textlink="">
          <xdr:nvSpPr>
            <xdr:cNvPr id="9386" name="Option Button 170" hidden="1">
              <a:extLst>
                <a:ext uri="{63B3BB69-23CF-44E3-9099-C40C66FF867C}">
                  <a14:compatExt spid="_x0000_s9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9525</xdr:rowOff>
        </xdr:from>
        <xdr:to>
          <xdr:col>8</xdr:col>
          <xdr:colOff>590550</xdr:colOff>
          <xdr:row>17</xdr:row>
          <xdr:rowOff>285750</xdr:rowOff>
        </xdr:to>
        <xdr:sp macro="" textlink="">
          <xdr:nvSpPr>
            <xdr:cNvPr id="9387" name="Option Button 171" hidden="1">
              <a:extLst>
                <a:ext uri="{63B3BB69-23CF-44E3-9099-C40C66FF867C}">
                  <a14:compatExt spid="_x0000_s9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18</xdr:row>
          <xdr:rowOff>57150</xdr:rowOff>
        </xdr:from>
        <xdr:to>
          <xdr:col>9</xdr:col>
          <xdr:colOff>704850</xdr:colOff>
          <xdr:row>18</xdr:row>
          <xdr:rowOff>400050</xdr:rowOff>
        </xdr:to>
        <xdr:sp macro="" textlink="">
          <xdr:nvSpPr>
            <xdr:cNvPr id="9388" name="Group Box 172" hidden="1">
              <a:extLst>
                <a:ext uri="{63B3BB69-23CF-44E3-9099-C40C66FF867C}">
                  <a14:compatExt spid="_x0000_s9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104775</xdr:rowOff>
        </xdr:from>
        <xdr:to>
          <xdr:col>6</xdr:col>
          <xdr:colOff>666750</xdr:colOff>
          <xdr:row>18</xdr:row>
          <xdr:rowOff>400050</xdr:rowOff>
        </xdr:to>
        <xdr:sp macro="" textlink="">
          <xdr:nvSpPr>
            <xdr:cNvPr id="9389" name="Option Button 173" hidden="1">
              <a:extLst>
                <a:ext uri="{63B3BB69-23CF-44E3-9099-C40C66FF867C}">
                  <a14:compatExt spid="_x0000_s9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18</xdr:row>
          <xdr:rowOff>152400</xdr:rowOff>
        </xdr:from>
        <xdr:to>
          <xdr:col>7</xdr:col>
          <xdr:colOff>676275</xdr:colOff>
          <xdr:row>18</xdr:row>
          <xdr:rowOff>400050</xdr:rowOff>
        </xdr:to>
        <xdr:sp macro="" textlink="">
          <xdr:nvSpPr>
            <xdr:cNvPr id="9390" name="Option Button 174" hidden="1">
              <a:extLst>
                <a:ext uri="{63B3BB69-23CF-44E3-9099-C40C66FF867C}">
                  <a14:compatExt spid="_x0000_s9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xdr:row>
          <xdr:rowOff>95250</xdr:rowOff>
        </xdr:from>
        <xdr:to>
          <xdr:col>8</xdr:col>
          <xdr:colOff>628650</xdr:colOff>
          <xdr:row>18</xdr:row>
          <xdr:rowOff>400050</xdr:rowOff>
        </xdr:to>
        <xdr:sp macro="" textlink="">
          <xdr:nvSpPr>
            <xdr:cNvPr id="9391" name="Option Button 175" hidden="1">
              <a:extLst>
                <a:ext uri="{63B3BB69-23CF-44E3-9099-C40C66FF867C}">
                  <a14:compatExt spid="_x0000_s9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28575</xdr:rowOff>
        </xdr:from>
        <xdr:to>
          <xdr:col>9</xdr:col>
          <xdr:colOff>714375</xdr:colOff>
          <xdr:row>19</xdr:row>
          <xdr:rowOff>361950</xdr:rowOff>
        </xdr:to>
        <xdr:sp macro="" textlink="">
          <xdr:nvSpPr>
            <xdr:cNvPr id="9392" name="Group Box 176" hidden="1">
              <a:extLst>
                <a:ext uri="{63B3BB69-23CF-44E3-9099-C40C66FF867C}">
                  <a14:compatExt spid="_x0000_s9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19</xdr:row>
          <xdr:rowOff>57150</xdr:rowOff>
        </xdr:from>
        <xdr:to>
          <xdr:col>6</xdr:col>
          <xdr:colOff>695325</xdr:colOff>
          <xdr:row>19</xdr:row>
          <xdr:rowOff>323850</xdr:rowOff>
        </xdr:to>
        <xdr:sp macro="" textlink="">
          <xdr:nvSpPr>
            <xdr:cNvPr id="9393" name="Option Button 177" hidden="1">
              <a:extLst>
                <a:ext uri="{63B3BB69-23CF-44E3-9099-C40C66FF867C}">
                  <a14:compatExt spid="_x0000_s9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47625</xdr:rowOff>
        </xdr:from>
        <xdr:to>
          <xdr:col>7</xdr:col>
          <xdr:colOff>704850</xdr:colOff>
          <xdr:row>19</xdr:row>
          <xdr:rowOff>342900</xdr:rowOff>
        </xdr:to>
        <xdr:sp macro="" textlink="">
          <xdr:nvSpPr>
            <xdr:cNvPr id="9394" name="Option Button 178" hidden="1">
              <a:extLst>
                <a:ext uri="{63B3BB69-23CF-44E3-9099-C40C66FF867C}">
                  <a14:compatExt spid="_x0000_s9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66675</xdr:rowOff>
        </xdr:from>
        <xdr:to>
          <xdr:col>8</xdr:col>
          <xdr:colOff>647700</xdr:colOff>
          <xdr:row>19</xdr:row>
          <xdr:rowOff>314325</xdr:rowOff>
        </xdr:to>
        <xdr:sp macro="" textlink="">
          <xdr:nvSpPr>
            <xdr:cNvPr id="9395" name="Option Button 179" hidden="1">
              <a:extLst>
                <a:ext uri="{63B3BB69-23CF-44E3-9099-C40C66FF867C}">
                  <a14:compatExt spid="_x0000_s9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20</xdr:row>
          <xdr:rowOff>57150</xdr:rowOff>
        </xdr:from>
        <xdr:to>
          <xdr:col>9</xdr:col>
          <xdr:colOff>723900</xdr:colOff>
          <xdr:row>20</xdr:row>
          <xdr:rowOff>400050</xdr:rowOff>
        </xdr:to>
        <xdr:sp macro="" textlink="">
          <xdr:nvSpPr>
            <xdr:cNvPr id="9396" name="Group Box 180" hidden="1">
              <a:extLst>
                <a:ext uri="{63B3BB69-23CF-44E3-9099-C40C66FF867C}">
                  <a14:compatExt spid="_x0000_s9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20</xdr:row>
          <xdr:rowOff>123825</xdr:rowOff>
        </xdr:from>
        <xdr:to>
          <xdr:col>6</xdr:col>
          <xdr:colOff>647700</xdr:colOff>
          <xdr:row>20</xdr:row>
          <xdr:rowOff>400050</xdr:rowOff>
        </xdr:to>
        <xdr:sp macro="" textlink="">
          <xdr:nvSpPr>
            <xdr:cNvPr id="9397" name="Option Button 181" hidden="1">
              <a:extLst>
                <a:ext uri="{63B3BB69-23CF-44E3-9099-C40C66FF867C}">
                  <a14:compatExt spid="_x0000_s9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133350</xdr:rowOff>
        </xdr:from>
        <xdr:to>
          <xdr:col>7</xdr:col>
          <xdr:colOff>685800</xdr:colOff>
          <xdr:row>20</xdr:row>
          <xdr:rowOff>400050</xdr:rowOff>
        </xdr:to>
        <xdr:sp macro="" textlink="">
          <xdr:nvSpPr>
            <xdr:cNvPr id="9398" name="Option Button 182" hidden="1">
              <a:extLst>
                <a:ext uri="{63B3BB69-23CF-44E3-9099-C40C66FF867C}">
                  <a14:compatExt spid="_x0000_s9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20</xdr:row>
          <xdr:rowOff>133350</xdr:rowOff>
        </xdr:from>
        <xdr:to>
          <xdr:col>8</xdr:col>
          <xdr:colOff>600075</xdr:colOff>
          <xdr:row>20</xdr:row>
          <xdr:rowOff>400050</xdr:rowOff>
        </xdr:to>
        <xdr:sp macro="" textlink="">
          <xdr:nvSpPr>
            <xdr:cNvPr id="9399" name="Option Button 183" hidden="1">
              <a:extLst>
                <a:ext uri="{63B3BB69-23CF-44E3-9099-C40C66FF867C}">
                  <a14:compatExt spid="_x0000_s9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xdr:row>
          <xdr:rowOff>95250</xdr:rowOff>
        </xdr:from>
        <xdr:to>
          <xdr:col>9</xdr:col>
          <xdr:colOff>723900</xdr:colOff>
          <xdr:row>21</xdr:row>
          <xdr:rowOff>514350</xdr:rowOff>
        </xdr:to>
        <xdr:sp macro="" textlink="">
          <xdr:nvSpPr>
            <xdr:cNvPr id="9400" name="Group Box 184" hidden="1">
              <a:extLst>
                <a:ext uri="{63B3BB69-23CF-44E3-9099-C40C66FF867C}">
                  <a14:compatExt spid="_x0000_s9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xdr:row>
          <xdr:rowOff>19050</xdr:rowOff>
        </xdr:from>
        <xdr:to>
          <xdr:col>9</xdr:col>
          <xdr:colOff>714375</xdr:colOff>
          <xdr:row>11</xdr:row>
          <xdr:rowOff>304800</xdr:rowOff>
        </xdr:to>
        <xdr:sp macro="" textlink="">
          <xdr:nvSpPr>
            <xdr:cNvPr id="9404" name="Group Box 188" hidden="1">
              <a:extLst>
                <a:ext uri="{63B3BB69-23CF-44E3-9099-C40C66FF867C}">
                  <a14:compatExt spid="_x0000_s9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47625</xdr:rowOff>
        </xdr:from>
        <xdr:to>
          <xdr:col>6</xdr:col>
          <xdr:colOff>609600</xdr:colOff>
          <xdr:row>11</xdr:row>
          <xdr:rowOff>266700</xdr:rowOff>
        </xdr:to>
        <xdr:sp macro="" textlink="">
          <xdr:nvSpPr>
            <xdr:cNvPr id="9405" name="Option Button 189" hidden="1">
              <a:extLst>
                <a:ext uri="{63B3BB69-23CF-44E3-9099-C40C66FF867C}">
                  <a14:compatExt spid="_x0000_s9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11</xdr:row>
          <xdr:rowOff>38100</xdr:rowOff>
        </xdr:from>
        <xdr:to>
          <xdr:col>7</xdr:col>
          <xdr:colOff>676275</xdr:colOff>
          <xdr:row>11</xdr:row>
          <xdr:rowOff>276225</xdr:rowOff>
        </xdr:to>
        <xdr:sp macro="" textlink="">
          <xdr:nvSpPr>
            <xdr:cNvPr id="9406" name="Option Button 190" hidden="1">
              <a:extLst>
                <a:ext uri="{63B3BB69-23CF-44E3-9099-C40C66FF867C}">
                  <a14:compatExt spid="_x0000_s9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xdr:row>
          <xdr:rowOff>28575</xdr:rowOff>
        </xdr:from>
        <xdr:to>
          <xdr:col>8</xdr:col>
          <xdr:colOff>647700</xdr:colOff>
          <xdr:row>11</xdr:row>
          <xdr:rowOff>295275</xdr:rowOff>
        </xdr:to>
        <xdr:sp macro="" textlink="">
          <xdr:nvSpPr>
            <xdr:cNvPr id="9407" name="Option Button 191" hidden="1">
              <a:extLst>
                <a:ext uri="{63B3BB69-23CF-44E3-9099-C40C66FF867C}">
                  <a14:compatExt spid="_x0000_s9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19050</xdr:rowOff>
        </xdr:from>
        <xdr:to>
          <xdr:col>9</xdr:col>
          <xdr:colOff>714375</xdr:colOff>
          <xdr:row>10</xdr:row>
          <xdr:rowOff>266700</xdr:rowOff>
        </xdr:to>
        <xdr:sp macro="" textlink="">
          <xdr:nvSpPr>
            <xdr:cNvPr id="9408" name="Group Box 192" hidden="1">
              <a:extLst>
                <a:ext uri="{63B3BB69-23CF-44E3-9099-C40C66FF867C}">
                  <a14:compatExt spid="_x0000_s9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10</xdr:row>
          <xdr:rowOff>38100</xdr:rowOff>
        </xdr:from>
        <xdr:to>
          <xdr:col>6</xdr:col>
          <xdr:colOff>628650</xdr:colOff>
          <xdr:row>10</xdr:row>
          <xdr:rowOff>257175</xdr:rowOff>
        </xdr:to>
        <xdr:sp macro="" textlink="">
          <xdr:nvSpPr>
            <xdr:cNvPr id="9409" name="Option Button 193" hidden="1">
              <a:extLst>
                <a:ext uri="{63B3BB69-23CF-44E3-9099-C40C66FF867C}">
                  <a14:compatExt spid="_x0000_s9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10</xdr:row>
          <xdr:rowOff>47625</xdr:rowOff>
        </xdr:from>
        <xdr:to>
          <xdr:col>7</xdr:col>
          <xdr:colOff>666750</xdr:colOff>
          <xdr:row>10</xdr:row>
          <xdr:rowOff>266700</xdr:rowOff>
        </xdr:to>
        <xdr:sp macro="" textlink="">
          <xdr:nvSpPr>
            <xdr:cNvPr id="9410" name="Option Button 194" hidden="1">
              <a:extLst>
                <a:ext uri="{63B3BB69-23CF-44E3-9099-C40C66FF867C}">
                  <a14:compatExt spid="_x0000_s9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10</xdr:row>
          <xdr:rowOff>47625</xdr:rowOff>
        </xdr:from>
        <xdr:to>
          <xdr:col>8</xdr:col>
          <xdr:colOff>638175</xdr:colOff>
          <xdr:row>10</xdr:row>
          <xdr:rowOff>266700</xdr:rowOff>
        </xdr:to>
        <xdr:sp macro="" textlink="">
          <xdr:nvSpPr>
            <xdr:cNvPr id="9411" name="Option Button 195" hidden="1">
              <a:extLst>
                <a:ext uri="{63B3BB69-23CF-44E3-9099-C40C66FF867C}">
                  <a14:compatExt spid="_x0000_s9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0</xdr:rowOff>
        </xdr:from>
        <xdr:to>
          <xdr:col>9</xdr:col>
          <xdr:colOff>714375</xdr:colOff>
          <xdr:row>10</xdr:row>
          <xdr:rowOff>304800</xdr:rowOff>
        </xdr:to>
        <xdr:sp macro="" textlink="">
          <xdr:nvSpPr>
            <xdr:cNvPr id="9412" name="Group Box 196" hidden="1">
              <a:extLst>
                <a:ext uri="{63B3BB69-23CF-44E3-9099-C40C66FF867C}">
                  <a14:compatExt spid="_x0000_s9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xdr:row>
          <xdr:rowOff>104775</xdr:rowOff>
        </xdr:from>
        <xdr:to>
          <xdr:col>6</xdr:col>
          <xdr:colOff>685800</xdr:colOff>
          <xdr:row>8</xdr:row>
          <xdr:rowOff>400050</xdr:rowOff>
        </xdr:to>
        <xdr:sp macro="" textlink="">
          <xdr:nvSpPr>
            <xdr:cNvPr id="9423" name="Option Button 207" hidden="1">
              <a:extLst>
                <a:ext uri="{63B3BB69-23CF-44E3-9099-C40C66FF867C}">
                  <a14:compatExt spid="_x0000_s9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xdr:row>
          <xdr:rowOff>104775</xdr:rowOff>
        </xdr:from>
        <xdr:to>
          <xdr:col>7</xdr:col>
          <xdr:colOff>676275</xdr:colOff>
          <xdr:row>8</xdr:row>
          <xdr:rowOff>409575</xdr:rowOff>
        </xdr:to>
        <xdr:sp macro="" textlink="">
          <xdr:nvSpPr>
            <xdr:cNvPr id="9424" name="Option Button 208" hidden="1">
              <a:extLst>
                <a:ext uri="{63B3BB69-23CF-44E3-9099-C40C66FF867C}">
                  <a14:compatExt spid="_x0000_s9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104775</xdr:rowOff>
        </xdr:from>
        <xdr:to>
          <xdr:col>8</xdr:col>
          <xdr:colOff>714375</xdr:colOff>
          <xdr:row>8</xdr:row>
          <xdr:rowOff>419100</xdr:rowOff>
        </xdr:to>
        <xdr:sp macro="" textlink="">
          <xdr:nvSpPr>
            <xdr:cNvPr id="9425" name="Option Button 209" hidden="1">
              <a:extLst>
                <a:ext uri="{63B3BB69-23CF-44E3-9099-C40C66FF867C}">
                  <a14:compatExt spid="_x0000_s9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7</xdr:row>
          <xdr:rowOff>9525</xdr:rowOff>
        </xdr:from>
        <xdr:to>
          <xdr:col>9</xdr:col>
          <xdr:colOff>714375</xdr:colOff>
          <xdr:row>7</xdr:row>
          <xdr:rowOff>276225</xdr:rowOff>
        </xdr:to>
        <xdr:sp macro="" textlink="">
          <xdr:nvSpPr>
            <xdr:cNvPr id="9426" name="Group Box 210" hidden="1">
              <a:extLst>
                <a:ext uri="{63B3BB69-23CF-44E3-9099-C40C66FF867C}">
                  <a14:compatExt spid="_x0000_s9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7</xdr:row>
          <xdr:rowOff>38100</xdr:rowOff>
        </xdr:from>
        <xdr:to>
          <xdr:col>6</xdr:col>
          <xdr:colOff>723900</xdr:colOff>
          <xdr:row>7</xdr:row>
          <xdr:rowOff>276225</xdr:rowOff>
        </xdr:to>
        <xdr:sp macro="" textlink="">
          <xdr:nvSpPr>
            <xdr:cNvPr id="9427" name="Option Button 211" hidden="1">
              <a:extLst>
                <a:ext uri="{63B3BB69-23CF-44E3-9099-C40C66FF867C}">
                  <a14:compatExt spid="_x0000_s9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xdr:row>
          <xdr:rowOff>47625</xdr:rowOff>
        </xdr:from>
        <xdr:to>
          <xdr:col>7</xdr:col>
          <xdr:colOff>723900</xdr:colOff>
          <xdr:row>7</xdr:row>
          <xdr:rowOff>266700</xdr:rowOff>
        </xdr:to>
        <xdr:sp macro="" textlink="">
          <xdr:nvSpPr>
            <xdr:cNvPr id="9428" name="Option Button 212" hidden="1">
              <a:extLst>
                <a:ext uri="{63B3BB69-23CF-44E3-9099-C40C66FF867C}">
                  <a14:compatExt spid="_x0000_s9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7</xdr:row>
          <xdr:rowOff>47625</xdr:rowOff>
        </xdr:from>
        <xdr:to>
          <xdr:col>8</xdr:col>
          <xdr:colOff>695325</xdr:colOff>
          <xdr:row>7</xdr:row>
          <xdr:rowOff>266700</xdr:rowOff>
        </xdr:to>
        <xdr:sp macro="" textlink="">
          <xdr:nvSpPr>
            <xdr:cNvPr id="9429" name="Option Button 213" hidden="1">
              <a:extLst>
                <a:ext uri="{63B3BB69-23CF-44E3-9099-C40C66FF867C}">
                  <a14:compatExt spid="_x0000_s9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xdr:row>
          <xdr:rowOff>28575</xdr:rowOff>
        </xdr:from>
        <xdr:to>
          <xdr:col>9</xdr:col>
          <xdr:colOff>704850</xdr:colOff>
          <xdr:row>12</xdr:row>
          <xdr:rowOff>400050</xdr:rowOff>
        </xdr:to>
        <xdr:sp macro="" textlink="">
          <xdr:nvSpPr>
            <xdr:cNvPr id="9445" name="Group Box 229" hidden="1">
              <a:extLst>
                <a:ext uri="{63B3BB69-23CF-44E3-9099-C40C66FF867C}">
                  <a14:compatExt spid="_x0000_s9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14</xdr:row>
          <xdr:rowOff>19050</xdr:rowOff>
        </xdr:from>
        <xdr:to>
          <xdr:col>9</xdr:col>
          <xdr:colOff>704850</xdr:colOff>
          <xdr:row>14</xdr:row>
          <xdr:rowOff>304800</xdr:rowOff>
        </xdr:to>
        <xdr:sp macro="" textlink="">
          <xdr:nvSpPr>
            <xdr:cNvPr id="9449" name="Group Box 233" hidden="1">
              <a:extLst>
                <a:ext uri="{63B3BB69-23CF-44E3-9099-C40C66FF867C}">
                  <a14:compatExt spid="_x0000_s9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47625</xdr:rowOff>
        </xdr:from>
        <xdr:to>
          <xdr:col>6</xdr:col>
          <xdr:colOff>609600</xdr:colOff>
          <xdr:row>14</xdr:row>
          <xdr:rowOff>266700</xdr:rowOff>
        </xdr:to>
        <xdr:sp macro="" textlink="">
          <xdr:nvSpPr>
            <xdr:cNvPr id="9450" name="Option Button 234" hidden="1">
              <a:extLst>
                <a:ext uri="{63B3BB69-23CF-44E3-9099-C40C66FF867C}">
                  <a14:compatExt spid="_x0000_s9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14</xdr:row>
          <xdr:rowOff>38100</xdr:rowOff>
        </xdr:from>
        <xdr:to>
          <xdr:col>7</xdr:col>
          <xdr:colOff>676275</xdr:colOff>
          <xdr:row>14</xdr:row>
          <xdr:rowOff>276225</xdr:rowOff>
        </xdr:to>
        <xdr:sp macro="" textlink="">
          <xdr:nvSpPr>
            <xdr:cNvPr id="9451" name="Option Button 235" hidden="1">
              <a:extLst>
                <a:ext uri="{63B3BB69-23CF-44E3-9099-C40C66FF867C}">
                  <a14:compatExt spid="_x0000_s9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28575</xdr:rowOff>
        </xdr:from>
        <xdr:to>
          <xdr:col>8</xdr:col>
          <xdr:colOff>647700</xdr:colOff>
          <xdr:row>14</xdr:row>
          <xdr:rowOff>295275</xdr:rowOff>
        </xdr:to>
        <xdr:sp macro="" textlink="">
          <xdr:nvSpPr>
            <xdr:cNvPr id="9452" name="Option Button 236" hidden="1">
              <a:extLst>
                <a:ext uri="{63B3BB69-23CF-44E3-9099-C40C66FF867C}">
                  <a14:compatExt spid="_x0000_s9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19050</xdr:rowOff>
        </xdr:from>
        <xdr:to>
          <xdr:col>9</xdr:col>
          <xdr:colOff>704850</xdr:colOff>
          <xdr:row>13</xdr:row>
          <xdr:rowOff>276225</xdr:rowOff>
        </xdr:to>
        <xdr:sp macro="" textlink="">
          <xdr:nvSpPr>
            <xdr:cNvPr id="9453" name="Group Box 237" hidden="1">
              <a:extLst>
                <a:ext uri="{63B3BB69-23CF-44E3-9099-C40C66FF867C}">
                  <a14:compatExt spid="_x0000_s9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xdr:row>
          <xdr:rowOff>38100</xdr:rowOff>
        </xdr:from>
        <xdr:to>
          <xdr:col>6</xdr:col>
          <xdr:colOff>628650</xdr:colOff>
          <xdr:row>13</xdr:row>
          <xdr:rowOff>257175</xdr:rowOff>
        </xdr:to>
        <xdr:sp macro="" textlink="">
          <xdr:nvSpPr>
            <xdr:cNvPr id="9454" name="Option Button 238" hidden="1">
              <a:extLst>
                <a:ext uri="{63B3BB69-23CF-44E3-9099-C40C66FF867C}">
                  <a14:compatExt spid="_x0000_s9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13</xdr:row>
          <xdr:rowOff>47625</xdr:rowOff>
        </xdr:from>
        <xdr:to>
          <xdr:col>7</xdr:col>
          <xdr:colOff>666750</xdr:colOff>
          <xdr:row>13</xdr:row>
          <xdr:rowOff>266700</xdr:rowOff>
        </xdr:to>
        <xdr:sp macro="" textlink="">
          <xdr:nvSpPr>
            <xdr:cNvPr id="9455" name="Option Button 239" hidden="1">
              <a:extLst>
                <a:ext uri="{63B3BB69-23CF-44E3-9099-C40C66FF867C}">
                  <a14:compatExt spid="_x0000_s9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13</xdr:row>
          <xdr:rowOff>47625</xdr:rowOff>
        </xdr:from>
        <xdr:to>
          <xdr:col>8</xdr:col>
          <xdr:colOff>638175</xdr:colOff>
          <xdr:row>13</xdr:row>
          <xdr:rowOff>266700</xdr:rowOff>
        </xdr:to>
        <xdr:sp macro="" textlink="">
          <xdr:nvSpPr>
            <xdr:cNvPr id="9456" name="Option Button 240" hidden="1">
              <a:extLst>
                <a:ext uri="{63B3BB69-23CF-44E3-9099-C40C66FF867C}">
                  <a14:compatExt spid="_x0000_s9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13</xdr:row>
          <xdr:rowOff>0</xdr:rowOff>
        </xdr:from>
        <xdr:to>
          <xdr:col>9</xdr:col>
          <xdr:colOff>704850</xdr:colOff>
          <xdr:row>13</xdr:row>
          <xdr:rowOff>304800</xdr:rowOff>
        </xdr:to>
        <xdr:sp macro="" textlink="">
          <xdr:nvSpPr>
            <xdr:cNvPr id="9457" name="Group Box 241" hidden="1">
              <a:extLst>
                <a:ext uri="{63B3BB69-23CF-44E3-9099-C40C66FF867C}">
                  <a14:compatExt spid="_x0000_s9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22</xdr:row>
          <xdr:rowOff>57150</xdr:rowOff>
        </xdr:from>
        <xdr:to>
          <xdr:col>9</xdr:col>
          <xdr:colOff>723900</xdr:colOff>
          <xdr:row>22</xdr:row>
          <xdr:rowOff>400050</xdr:rowOff>
        </xdr:to>
        <xdr:sp macro="" textlink="">
          <xdr:nvSpPr>
            <xdr:cNvPr id="9458" name="Group Box 242" hidden="1">
              <a:extLst>
                <a:ext uri="{63B3BB69-23CF-44E3-9099-C40C66FF867C}">
                  <a14:compatExt spid="_x0000_s9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22</xdr:row>
          <xdr:rowOff>104775</xdr:rowOff>
        </xdr:from>
        <xdr:to>
          <xdr:col>6</xdr:col>
          <xdr:colOff>666750</xdr:colOff>
          <xdr:row>22</xdr:row>
          <xdr:rowOff>400050</xdr:rowOff>
        </xdr:to>
        <xdr:sp macro="" textlink="">
          <xdr:nvSpPr>
            <xdr:cNvPr id="9459" name="Option Button 243" hidden="1">
              <a:extLst>
                <a:ext uri="{63B3BB69-23CF-44E3-9099-C40C66FF867C}">
                  <a14:compatExt spid="_x0000_s9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22</xdr:row>
          <xdr:rowOff>152400</xdr:rowOff>
        </xdr:from>
        <xdr:to>
          <xdr:col>7</xdr:col>
          <xdr:colOff>676275</xdr:colOff>
          <xdr:row>22</xdr:row>
          <xdr:rowOff>400050</xdr:rowOff>
        </xdr:to>
        <xdr:sp macro="" textlink="">
          <xdr:nvSpPr>
            <xdr:cNvPr id="9460" name="Option Button 244" hidden="1">
              <a:extLst>
                <a:ext uri="{63B3BB69-23CF-44E3-9099-C40C66FF867C}">
                  <a14:compatExt spid="_x0000_s9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22</xdr:row>
          <xdr:rowOff>95250</xdr:rowOff>
        </xdr:from>
        <xdr:to>
          <xdr:col>8</xdr:col>
          <xdr:colOff>628650</xdr:colOff>
          <xdr:row>22</xdr:row>
          <xdr:rowOff>400050</xdr:rowOff>
        </xdr:to>
        <xdr:sp macro="" textlink="">
          <xdr:nvSpPr>
            <xdr:cNvPr id="9461" name="Option Button 245" hidden="1">
              <a:extLst>
                <a:ext uri="{63B3BB69-23CF-44E3-9099-C40C66FF867C}">
                  <a14:compatExt spid="_x0000_s9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23</xdr:row>
          <xdr:rowOff>28575</xdr:rowOff>
        </xdr:from>
        <xdr:to>
          <xdr:col>9</xdr:col>
          <xdr:colOff>714375</xdr:colOff>
          <xdr:row>23</xdr:row>
          <xdr:rowOff>361950</xdr:rowOff>
        </xdr:to>
        <xdr:sp macro="" textlink="">
          <xdr:nvSpPr>
            <xdr:cNvPr id="9462" name="Group Box 246" hidden="1">
              <a:extLst>
                <a:ext uri="{63B3BB69-23CF-44E3-9099-C40C66FF867C}">
                  <a14:compatExt spid="_x0000_s9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xdr:row>
          <xdr:rowOff>57150</xdr:rowOff>
        </xdr:from>
        <xdr:to>
          <xdr:col>6</xdr:col>
          <xdr:colOff>695325</xdr:colOff>
          <xdr:row>23</xdr:row>
          <xdr:rowOff>323850</xdr:rowOff>
        </xdr:to>
        <xdr:sp macro="" textlink="">
          <xdr:nvSpPr>
            <xdr:cNvPr id="9463" name="Option Button 247" hidden="1">
              <a:extLst>
                <a:ext uri="{63B3BB69-23CF-44E3-9099-C40C66FF867C}">
                  <a14:compatExt spid="_x0000_s9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23</xdr:row>
          <xdr:rowOff>47625</xdr:rowOff>
        </xdr:from>
        <xdr:to>
          <xdr:col>7</xdr:col>
          <xdr:colOff>704850</xdr:colOff>
          <xdr:row>23</xdr:row>
          <xdr:rowOff>342900</xdr:rowOff>
        </xdr:to>
        <xdr:sp macro="" textlink="">
          <xdr:nvSpPr>
            <xdr:cNvPr id="9464" name="Option Button 248" hidden="1">
              <a:extLst>
                <a:ext uri="{63B3BB69-23CF-44E3-9099-C40C66FF867C}">
                  <a14:compatExt spid="_x0000_s9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23</xdr:row>
          <xdr:rowOff>66675</xdr:rowOff>
        </xdr:from>
        <xdr:to>
          <xdr:col>8</xdr:col>
          <xdr:colOff>647700</xdr:colOff>
          <xdr:row>23</xdr:row>
          <xdr:rowOff>314325</xdr:rowOff>
        </xdr:to>
        <xdr:sp macro="" textlink="">
          <xdr:nvSpPr>
            <xdr:cNvPr id="9465" name="Option Button 249" hidden="1">
              <a:extLst>
                <a:ext uri="{63B3BB69-23CF-44E3-9099-C40C66FF867C}">
                  <a14:compatExt spid="_x0000_s9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24</xdr:row>
          <xdr:rowOff>57150</xdr:rowOff>
        </xdr:from>
        <xdr:to>
          <xdr:col>9</xdr:col>
          <xdr:colOff>723900</xdr:colOff>
          <xdr:row>25</xdr:row>
          <xdr:rowOff>0</xdr:rowOff>
        </xdr:to>
        <xdr:sp macro="" textlink="">
          <xdr:nvSpPr>
            <xdr:cNvPr id="9466" name="Group Box 250" hidden="1">
              <a:extLst>
                <a:ext uri="{63B3BB69-23CF-44E3-9099-C40C66FF867C}">
                  <a14:compatExt spid="_x0000_s9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123825</xdr:rowOff>
        </xdr:from>
        <xdr:to>
          <xdr:col>6</xdr:col>
          <xdr:colOff>647700</xdr:colOff>
          <xdr:row>25</xdr:row>
          <xdr:rowOff>0</xdr:rowOff>
        </xdr:to>
        <xdr:sp macro="" textlink="">
          <xdr:nvSpPr>
            <xdr:cNvPr id="9467" name="Option Button 251" hidden="1">
              <a:extLst>
                <a:ext uri="{63B3BB69-23CF-44E3-9099-C40C66FF867C}">
                  <a14:compatExt spid="_x0000_s9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24</xdr:row>
          <xdr:rowOff>133350</xdr:rowOff>
        </xdr:from>
        <xdr:to>
          <xdr:col>7</xdr:col>
          <xdr:colOff>685800</xdr:colOff>
          <xdr:row>25</xdr:row>
          <xdr:rowOff>0</xdr:rowOff>
        </xdr:to>
        <xdr:sp macro="" textlink="">
          <xdr:nvSpPr>
            <xdr:cNvPr id="9468" name="Option Button 252" hidden="1">
              <a:extLst>
                <a:ext uri="{63B3BB69-23CF-44E3-9099-C40C66FF867C}">
                  <a14:compatExt spid="_x0000_s9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24</xdr:row>
          <xdr:rowOff>133350</xdr:rowOff>
        </xdr:from>
        <xdr:to>
          <xdr:col>8</xdr:col>
          <xdr:colOff>600075</xdr:colOff>
          <xdr:row>25</xdr:row>
          <xdr:rowOff>0</xdr:rowOff>
        </xdr:to>
        <xdr:sp macro="" textlink="">
          <xdr:nvSpPr>
            <xdr:cNvPr id="9469" name="Option Button 253" hidden="1">
              <a:extLst>
                <a:ext uri="{63B3BB69-23CF-44E3-9099-C40C66FF867C}">
                  <a14:compatExt spid="_x0000_s9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25</xdr:row>
          <xdr:rowOff>95250</xdr:rowOff>
        </xdr:from>
        <xdr:to>
          <xdr:col>9</xdr:col>
          <xdr:colOff>723900</xdr:colOff>
          <xdr:row>25</xdr:row>
          <xdr:rowOff>514350</xdr:rowOff>
        </xdr:to>
        <xdr:sp macro="" textlink="">
          <xdr:nvSpPr>
            <xdr:cNvPr id="9470" name="Group Box 254" hidden="1">
              <a:extLst>
                <a:ext uri="{63B3BB69-23CF-44E3-9099-C40C66FF867C}">
                  <a14:compatExt spid="_x0000_s9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123825</xdr:rowOff>
        </xdr:from>
        <xdr:to>
          <xdr:col>6</xdr:col>
          <xdr:colOff>647700</xdr:colOff>
          <xdr:row>25</xdr:row>
          <xdr:rowOff>400050</xdr:rowOff>
        </xdr:to>
        <xdr:sp macro="" textlink="">
          <xdr:nvSpPr>
            <xdr:cNvPr id="9474" name="Option Button 258" hidden="1">
              <a:extLst>
                <a:ext uri="{63B3BB69-23CF-44E3-9099-C40C66FF867C}">
                  <a14:compatExt spid="_x0000_s9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25</xdr:row>
          <xdr:rowOff>123825</xdr:rowOff>
        </xdr:from>
        <xdr:to>
          <xdr:col>7</xdr:col>
          <xdr:colOff>647700</xdr:colOff>
          <xdr:row>25</xdr:row>
          <xdr:rowOff>400050</xdr:rowOff>
        </xdr:to>
        <xdr:sp macro="" textlink="">
          <xdr:nvSpPr>
            <xdr:cNvPr id="9475" name="Option Button 259" hidden="1">
              <a:extLst>
                <a:ext uri="{63B3BB69-23CF-44E3-9099-C40C66FF867C}">
                  <a14:compatExt spid="_x0000_s9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25</xdr:row>
          <xdr:rowOff>123825</xdr:rowOff>
        </xdr:from>
        <xdr:to>
          <xdr:col>8</xdr:col>
          <xdr:colOff>647700</xdr:colOff>
          <xdr:row>25</xdr:row>
          <xdr:rowOff>400050</xdr:rowOff>
        </xdr:to>
        <xdr:sp macro="" textlink="">
          <xdr:nvSpPr>
            <xdr:cNvPr id="9476" name="Option Button 260" hidden="1">
              <a:extLst>
                <a:ext uri="{63B3BB69-23CF-44E3-9099-C40C66FF867C}">
                  <a14:compatExt spid="_x0000_s9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xdr:row>
          <xdr:rowOff>28575</xdr:rowOff>
        </xdr:from>
        <xdr:to>
          <xdr:col>9</xdr:col>
          <xdr:colOff>638175</xdr:colOff>
          <xdr:row>4</xdr:row>
          <xdr:rowOff>314325</xdr:rowOff>
        </xdr:to>
        <xdr:sp macro="" textlink="">
          <xdr:nvSpPr>
            <xdr:cNvPr id="9477" name="Option Button 261" hidden="1">
              <a:extLst>
                <a:ext uri="{63B3BB69-23CF-44E3-9099-C40C66FF867C}">
                  <a14:compatExt spid="_x0000_s9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xdr:row>
          <xdr:rowOff>95250</xdr:rowOff>
        </xdr:from>
        <xdr:to>
          <xdr:col>9</xdr:col>
          <xdr:colOff>676275</xdr:colOff>
          <xdr:row>5</xdr:row>
          <xdr:rowOff>419100</xdr:rowOff>
        </xdr:to>
        <xdr:sp macro="" textlink="">
          <xdr:nvSpPr>
            <xdr:cNvPr id="9478" name="Option Button 262" hidden="1">
              <a:extLst>
                <a:ext uri="{63B3BB69-23CF-44E3-9099-C40C66FF867C}">
                  <a14:compatExt spid="_x0000_s9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xdr:row>
          <xdr:rowOff>66675</xdr:rowOff>
        </xdr:from>
        <xdr:to>
          <xdr:col>9</xdr:col>
          <xdr:colOff>666750</xdr:colOff>
          <xdr:row>6</xdr:row>
          <xdr:rowOff>285750</xdr:rowOff>
        </xdr:to>
        <xdr:sp macro="" textlink="">
          <xdr:nvSpPr>
            <xdr:cNvPr id="9479" name="Option Button 263" hidden="1">
              <a:extLst>
                <a:ext uri="{63B3BB69-23CF-44E3-9099-C40C66FF867C}">
                  <a14:compatExt spid="_x0000_s9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xdr:row>
          <xdr:rowOff>28575</xdr:rowOff>
        </xdr:from>
        <xdr:to>
          <xdr:col>9</xdr:col>
          <xdr:colOff>695325</xdr:colOff>
          <xdr:row>7</xdr:row>
          <xdr:rowOff>257175</xdr:rowOff>
        </xdr:to>
        <xdr:sp macro="" textlink="">
          <xdr:nvSpPr>
            <xdr:cNvPr id="9480" name="Option Button 264" hidden="1">
              <a:extLst>
                <a:ext uri="{63B3BB69-23CF-44E3-9099-C40C66FF867C}">
                  <a14:compatExt spid="_x0000_s9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xdr:row>
          <xdr:rowOff>85725</xdr:rowOff>
        </xdr:from>
        <xdr:to>
          <xdr:col>9</xdr:col>
          <xdr:colOff>704850</xdr:colOff>
          <xdr:row>8</xdr:row>
          <xdr:rowOff>400050</xdr:rowOff>
        </xdr:to>
        <xdr:sp macro="" textlink="">
          <xdr:nvSpPr>
            <xdr:cNvPr id="9481" name="Option Button 265" hidden="1">
              <a:extLst>
                <a:ext uri="{63B3BB69-23CF-44E3-9099-C40C66FF867C}">
                  <a14:compatExt spid="_x0000_s9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xdr:row>
          <xdr:rowOff>76200</xdr:rowOff>
        </xdr:from>
        <xdr:to>
          <xdr:col>9</xdr:col>
          <xdr:colOff>695325</xdr:colOff>
          <xdr:row>9</xdr:row>
          <xdr:rowOff>400050</xdr:rowOff>
        </xdr:to>
        <xdr:sp macro="" textlink="">
          <xdr:nvSpPr>
            <xdr:cNvPr id="9482" name="Option Button 266" hidden="1">
              <a:extLst>
                <a:ext uri="{63B3BB69-23CF-44E3-9099-C40C66FF867C}">
                  <a14:compatExt spid="_x0000_s9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11</xdr:row>
          <xdr:rowOff>66675</xdr:rowOff>
        </xdr:from>
        <xdr:to>
          <xdr:col>9</xdr:col>
          <xdr:colOff>676275</xdr:colOff>
          <xdr:row>11</xdr:row>
          <xdr:rowOff>285750</xdr:rowOff>
        </xdr:to>
        <xdr:sp macro="" textlink="">
          <xdr:nvSpPr>
            <xdr:cNvPr id="9484" name="Option Button 268" hidden="1">
              <a:extLst>
                <a:ext uri="{63B3BB69-23CF-44E3-9099-C40C66FF867C}">
                  <a14:compatExt spid="_x0000_s9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38100</xdr:rowOff>
        </xdr:from>
        <xdr:to>
          <xdr:col>9</xdr:col>
          <xdr:colOff>666750</xdr:colOff>
          <xdr:row>13</xdr:row>
          <xdr:rowOff>266700</xdr:rowOff>
        </xdr:to>
        <xdr:sp macro="" textlink="">
          <xdr:nvSpPr>
            <xdr:cNvPr id="9486" name="Option Button 270" hidden="1">
              <a:extLst>
                <a:ext uri="{63B3BB69-23CF-44E3-9099-C40C66FF867C}">
                  <a14:compatExt spid="_x0000_s9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14</xdr:row>
          <xdr:rowOff>38100</xdr:rowOff>
        </xdr:from>
        <xdr:to>
          <xdr:col>9</xdr:col>
          <xdr:colOff>666750</xdr:colOff>
          <xdr:row>14</xdr:row>
          <xdr:rowOff>257175</xdr:rowOff>
        </xdr:to>
        <xdr:sp macro="" textlink="">
          <xdr:nvSpPr>
            <xdr:cNvPr id="9487" name="Option Button 271" hidden="1">
              <a:extLst>
                <a:ext uri="{63B3BB69-23CF-44E3-9099-C40C66FF867C}">
                  <a14:compatExt spid="_x0000_s9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16</xdr:row>
          <xdr:rowOff>95250</xdr:rowOff>
        </xdr:from>
        <xdr:to>
          <xdr:col>9</xdr:col>
          <xdr:colOff>628650</xdr:colOff>
          <xdr:row>16</xdr:row>
          <xdr:rowOff>381000</xdr:rowOff>
        </xdr:to>
        <xdr:sp macro="" textlink="">
          <xdr:nvSpPr>
            <xdr:cNvPr id="9488" name="Option Button 272" hidden="1">
              <a:extLst>
                <a:ext uri="{63B3BB69-23CF-44E3-9099-C40C66FF867C}">
                  <a14:compatExt spid="_x0000_s9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17</xdr:row>
          <xdr:rowOff>38100</xdr:rowOff>
        </xdr:from>
        <xdr:to>
          <xdr:col>9</xdr:col>
          <xdr:colOff>685800</xdr:colOff>
          <xdr:row>17</xdr:row>
          <xdr:rowOff>352425</xdr:rowOff>
        </xdr:to>
        <xdr:sp macro="" textlink="">
          <xdr:nvSpPr>
            <xdr:cNvPr id="9489" name="Option Button 273" hidden="1">
              <a:extLst>
                <a:ext uri="{63B3BB69-23CF-44E3-9099-C40C66FF867C}">
                  <a14:compatExt spid="_x0000_s9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18</xdr:row>
          <xdr:rowOff>76200</xdr:rowOff>
        </xdr:from>
        <xdr:to>
          <xdr:col>9</xdr:col>
          <xdr:colOff>638175</xdr:colOff>
          <xdr:row>18</xdr:row>
          <xdr:rowOff>361950</xdr:rowOff>
        </xdr:to>
        <xdr:sp macro="" textlink="">
          <xdr:nvSpPr>
            <xdr:cNvPr id="9490" name="Option Button 274" hidden="1">
              <a:extLst>
                <a:ext uri="{63B3BB69-23CF-44E3-9099-C40C66FF867C}">
                  <a14:compatExt spid="_x0000_s9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19</xdr:row>
          <xdr:rowOff>28575</xdr:rowOff>
        </xdr:from>
        <xdr:to>
          <xdr:col>9</xdr:col>
          <xdr:colOff>676275</xdr:colOff>
          <xdr:row>19</xdr:row>
          <xdr:rowOff>342900</xdr:rowOff>
        </xdr:to>
        <xdr:sp macro="" textlink="">
          <xdr:nvSpPr>
            <xdr:cNvPr id="9491" name="Option Button 275" hidden="1">
              <a:extLst>
                <a:ext uri="{63B3BB69-23CF-44E3-9099-C40C66FF867C}">
                  <a14:compatExt spid="_x0000_s9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22</xdr:row>
          <xdr:rowOff>76200</xdr:rowOff>
        </xdr:from>
        <xdr:to>
          <xdr:col>9</xdr:col>
          <xdr:colOff>676275</xdr:colOff>
          <xdr:row>22</xdr:row>
          <xdr:rowOff>371475</xdr:rowOff>
        </xdr:to>
        <xdr:sp macro="" textlink="">
          <xdr:nvSpPr>
            <xdr:cNvPr id="9494" name="Option Button 278" hidden="1">
              <a:extLst>
                <a:ext uri="{63B3BB69-23CF-44E3-9099-C40C66FF867C}">
                  <a14:compatExt spid="_x0000_s9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24</xdr:row>
          <xdr:rowOff>76200</xdr:rowOff>
        </xdr:from>
        <xdr:to>
          <xdr:col>9</xdr:col>
          <xdr:colOff>695325</xdr:colOff>
          <xdr:row>24</xdr:row>
          <xdr:rowOff>371475</xdr:rowOff>
        </xdr:to>
        <xdr:sp macro="" textlink="">
          <xdr:nvSpPr>
            <xdr:cNvPr id="9496" name="Option Button 280" hidden="1">
              <a:extLst>
                <a:ext uri="{63B3BB69-23CF-44E3-9099-C40C66FF867C}">
                  <a14:compatExt spid="_x0000_s9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20</xdr:row>
          <xdr:rowOff>123825</xdr:rowOff>
        </xdr:from>
        <xdr:to>
          <xdr:col>9</xdr:col>
          <xdr:colOff>714375</xdr:colOff>
          <xdr:row>20</xdr:row>
          <xdr:rowOff>342900</xdr:rowOff>
        </xdr:to>
        <xdr:sp macro="" textlink="">
          <xdr:nvSpPr>
            <xdr:cNvPr id="9498" name="Option Button 282" hidden="1">
              <a:extLst>
                <a:ext uri="{63B3BB69-23CF-44E3-9099-C40C66FF867C}">
                  <a14:compatExt spid="_x0000_s9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21</xdr:row>
          <xdr:rowOff>171450</xdr:rowOff>
        </xdr:from>
        <xdr:to>
          <xdr:col>6</xdr:col>
          <xdr:colOff>495300</xdr:colOff>
          <xdr:row>21</xdr:row>
          <xdr:rowOff>447675</xdr:rowOff>
        </xdr:to>
        <xdr:sp macro="" textlink="">
          <xdr:nvSpPr>
            <xdr:cNvPr id="9499" name="Option Button 283" hidden="1">
              <a:extLst>
                <a:ext uri="{63B3BB69-23CF-44E3-9099-C40C66FF867C}">
                  <a14:compatExt spid="_x0000_s9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21</xdr:row>
          <xdr:rowOff>123825</xdr:rowOff>
        </xdr:from>
        <xdr:to>
          <xdr:col>7</xdr:col>
          <xdr:colOff>609600</xdr:colOff>
          <xdr:row>21</xdr:row>
          <xdr:rowOff>466725</xdr:rowOff>
        </xdr:to>
        <xdr:sp macro="" textlink="">
          <xdr:nvSpPr>
            <xdr:cNvPr id="9500" name="Option Button 284" hidden="1">
              <a:extLst>
                <a:ext uri="{63B3BB69-23CF-44E3-9099-C40C66FF867C}">
                  <a14:compatExt spid="_x0000_s9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21</xdr:row>
          <xdr:rowOff>114300</xdr:rowOff>
        </xdr:from>
        <xdr:to>
          <xdr:col>8</xdr:col>
          <xdr:colOff>657225</xdr:colOff>
          <xdr:row>21</xdr:row>
          <xdr:rowOff>466725</xdr:rowOff>
        </xdr:to>
        <xdr:sp macro="" textlink="">
          <xdr:nvSpPr>
            <xdr:cNvPr id="9501" name="Option Button 285" hidden="1">
              <a:extLst>
                <a:ext uri="{63B3BB69-23CF-44E3-9099-C40C66FF867C}">
                  <a14:compatExt spid="_x0000_s9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21</xdr:row>
          <xdr:rowOff>114300</xdr:rowOff>
        </xdr:from>
        <xdr:to>
          <xdr:col>9</xdr:col>
          <xdr:colOff>609600</xdr:colOff>
          <xdr:row>21</xdr:row>
          <xdr:rowOff>485775</xdr:rowOff>
        </xdr:to>
        <xdr:sp macro="" textlink="">
          <xdr:nvSpPr>
            <xdr:cNvPr id="9502" name="Option Button 286" hidden="1">
              <a:extLst>
                <a:ext uri="{63B3BB69-23CF-44E3-9099-C40C66FF867C}">
                  <a14:compatExt spid="_x0000_s9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xdr:row>
          <xdr:rowOff>66675</xdr:rowOff>
        </xdr:from>
        <xdr:to>
          <xdr:col>9</xdr:col>
          <xdr:colOff>619125</xdr:colOff>
          <xdr:row>23</xdr:row>
          <xdr:rowOff>342900</xdr:rowOff>
        </xdr:to>
        <xdr:sp macro="" textlink="">
          <xdr:nvSpPr>
            <xdr:cNvPr id="9503" name="Option Button 287" hidden="1">
              <a:extLst>
                <a:ext uri="{63B3BB69-23CF-44E3-9099-C40C66FF867C}">
                  <a14:compatExt spid="_x0000_s9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25</xdr:row>
          <xdr:rowOff>142875</xdr:rowOff>
        </xdr:from>
        <xdr:to>
          <xdr:col>9</xdr:col>
          <xdr:colOff>542925</xdr:colOff>
          <xdr:row>25</xdr:row>
          <xdr:rowOff>466725</xdr:rowOff>
        </xdr:to>
        <xdr:sp macro="" textlink="">
          <xdr:nvSpPr>
            <xdr:cNvPr id="9504" name="Option Button 288" hidden="1">
              <a:extLst>
                <a:ext uri="{63B3BB69-23CF-44E3-9099-C40C66FF867C}">
                  <a14:compatExt spid="_x0000_s9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xdr:row>
          <xdr:rowOff>38100</xdr:rowOff>
        </xdr:from>
        <xdr:to>
          <xdr:col>9</xdr:col>
          <xdr:colOff>609600</xdr:colOff>
          <xdr:row>10</xdr:row>
          <xdr:rowOff>257175</xdr:rowOff>
        </xdr:to>
        <xdr:sp macro="" textlink="">
          <xdr:nvSpPr>
            <xdr:cNvPr id="9506" name="Option Button 290" hidden="1">
              <a:extLst>
                <a:ext uri="{63B3BB69-23CF-44E3-9099-C40C66FF867C}">
                  <a14:compatExt spid="_x0000_s9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12</xdr:row>
          <xdr:rowOff>85725</xdr:rowOff>
        </xdr:from>
        <xdr:to>
          <xdr:col>6</xdr:col>
          <xdr:colOff>695325</xdr:colOff>
          <xdr:row>12</xdr:row>
          <xdr:rowOff>361950</xdr:rowOff>
        </xdr:to>
        <xdr:sp macro="" textlink="">
          <xdr:nvSpPr>
            <xdr:cNvPr id="9507" name="Option Button 291" hidden="1">
              <a:extLst>
                <a:ext uri="{63B3BB69-23CF-44E3-9099-C40C66FF867C}">
                  <a14:compatExt spid="_x0000_s9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76200</xdr:rowOff>
        </xdr:from>
        <xdr:to>
          <xdr:col>7</xdr:col>
          <xdr:colOff>685800</xdr:colOff>
          <xdr:row>12</xdr:row>
          <xdr:rowOff>333375</xdr:rowOff>
        </xdr:to>
        <xdr:sp macro="" textlink="">
          <xdr:nvSpPr>
            <xdr:cNvPr id="9508" name="Option Button 292" hidden="1">
              <a:extLst>
                <a:ext uri="{63B3BB69-23CF-44E3-9099-C40C66FF867C}">
                  <a14:compatExt spid="_x0000_s9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xdr:row>
          <xdr:rowOff>57150</xdr:rowOff>
        </xdr:from>
        <xdr:to>
          <xdr:col>8</xdr:col>
          <xdr:colOff>685800</xdr:colOff>
          <xdr:row>12</xdr:row>
          <xdr:rowOff>371475</xdr:rowOff>
        </xdr:to>
        <xdr:sp macro="" textlink="">
          <xdr:nvSpPr>
            <xdr:cNvPr id="9509" name="Option Button 293" hidden="1">
              <a:extLst>
                <a:ext uri="{63B3BB69-23CF-44E3-9099-C40C66FF867C}">
                  <a14:compatExt spid="_x0000_s9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12</xdr:row>
          <xdr:rowOff>95250</xdr:rowOff>
        </xdr:from>
        <xdr:to>
          <xdr:col>9</xdr:col>
          <xdr:colOff>666750</xdr:colOff>
          <xdr:row>12</xdr:row>
          <xdr:rowOff>371475</xdr:rowOff>
        </xdr:to>
        <xdr:sp macro="" textlink="">
          <xdr:nvSpPr>
            <xdr:cNvPr id="9510" name="Option Button 294" hidden="1">
              <a:extLst>
                <a:ext uri="{63B3BB69-23CF-44E3-9099-C40C66FF867C}">
                  <a14:compatExt spid="_x0000_s9510"/>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9</xdr:row>
          <xdr:rowOff>19050</xdr:rowOff>
        </xdr:from>
        <xdr:to>
          <xdr:col>8</xdr:col>
          <xdr:colOff>723900</xdr:colOff>
          <xdr:row>9</xdr:row>
          <xdr:rowOff>523875</xdr:rowOff>
        </xdr:to>
        <xdr:sp macro="" textlink="">
          <xdr:nvSpPr>
            <xdr:cNvPr id="16470" name="Group Box 86" hidden="1">
              <a:extLst>
                <a:ext uri="{63B3BB69-23CF-44E3-9099-C40C66FF867C}">
                  <a14:compatExt spid="_x0000_s16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9525</xdr:rowOff>
        </xdr:from>
        <xdr:to>
          <xdr:col>8</xdr:col>
          <xdr:colOff>714375</xdr:colOff>
          <xdr:row>11</xdr:row>
          <xdr:rowOff>0</xdr:rowOff>
        </xdr:to>
        <xdr:sp macro="" textlink="">
          <xdr:nvSpPr>
            <xdr:cNvPr id="16471" name="Group Box 87" hidden="1">
              <a:extLst>
                <a:ext uri="{63B3BB69-23CF-44E3-9099-C40C66FF867C}">
                  <a14:compatExt spid="_x0000_s16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66675</xdr:rowOff>
        </xdr:from>
        <xdr:to>
          <xdr:col>5</xdr:col>
          <xdr:colOff>619125</xdr:colOff>
          <xdr:row>10</xdr:row>
          <xdr:rowOff>190500</xdr:rowOff>
        </xdr:to>
        <xdr:sp macro="" textlink="">
          <xdr:nvSpPr>
            <xdr:cNvPr id="16472" name="Option Button 88" hidden="1">
              <a:extLst>
                <a:ext uri="{63B3BB69-23CF-44E3-9099-C40C66FF867C}">
                  <a14:compatExt spid="_x0000_s16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xdr:row>
          <xdr:rowOff>76200</xdr:rowOff>
        </xdr:from>
        <xdr:to>
          <xdr:col>6</xdr:col>
          <xdr:colOff>657225</xdr:colOff>
          <xdr:row>10</xdr:row>
          <xdr:rowOff>190500</xdr:rowOff>
        </xdr:to>
        <xdr:sp macro="" textlink="">
          <xdr:nvSpPr>
            <xdr:cNvPr id="16473" name="Option Button 89" hidden="1">
              <a:extLst>
                <a:ext uri="{63B3BB69-23CF-44E3-9099-C40C66FF867C}">
                  <a14:compatExt spid="_x0000_s16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xdr:row>
          <xdr:rowOff>76200</xdr:rowOff>
        </xdr:from>
        <xdr:to>
          <xdr:col>7</xdr:col>
          <xdr:colOff>657225</xdr:colOff>
          <xdr:row>10</xdr:row>
          <xdr:rowOff>190500</xdr:rowOff>
        </xdr:to>
        <xdr:sp macro="" textlink="">
          <xdr:nvSpPr>
            <xdr:cNvPr id="16474" name="Option Button 90" hidden="1">
              <a:extLst>
                <a:ext uri="{63B3BB69-23CF-44E3-9099-C40C66FF867C}">
                  <a14:compatExt spid="_x0000_s16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10</xdr:row>
          <xdr:rowOff>95250</xdr:rowOff>
        </xdr:from>
        <xdr:to>
          <xdr:col>8</xdr:col>
          <xdr:colOff>676275</xdr:colOff>
          <xdr:row>10</xdr:row>
          <xdr:rowOff>190500</xdr:rowOff>
        </xdr:to>
        <xdr:sp macro="" textlink="">
          <xdr:nvSpPr>
            <xdr:cNvPr id="16475" name="Option Button 91" hidden="1">
              <a:extLst>
                <a:ext uri="{63B3BB69-23CF-44E3-9099-C40C66FF867C}">
                  <a14:compatExt spid="_x0000_s16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19050</xdr:rowOff>
        </xdr:from>
        <xdr:to>
          <xdr:col>8</xdr:col>
          <xdr:colOff>723900</xdr:colOff>
          <xdr:row>11</xdr:row>
          <xdr:rowOff>695325</xdr:rowOff>
        </xdr:to>
        <xdr:sp macro="" textlink="">
          <xdr:nvSpPr>
            <xdr:cNvPr id="16476" name="Group Box 92" hidden="1">
              <a:extLst>
                <a:ext uri="{63B3BB69-23CF-44E3-9099-C40C66FF867C}">
                  <a14:compatExt spid="_x0000_s16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9525</xdr:rowOff>
        </xdr:from>
        <xdr:to>
          <xdr:col>8</xdr:col>
          <xdr:colOff>714375</xdr:colOff>
          <xdr:row>13</xdr:row>
          <xdr:rowOff>19050</xdr:rowOff>
        </xdr:to>
        <xdr:sp macro="" textlink="">
          <xdr:nvSpPr>
            <xdr:cNvPr id="16477" name="Group Box 93" hidden="1">
              <a:extLst>
                <a:ext uri="{63B3BB69-23CF-44E3-9099-C40C66FF867C}">
                  <a14:compatExt spid="_x0000_s16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19050</xdr:rowOff>
        </xdr:from>
        <xdr:to>
          <xdr:col>8</xdr:col>
          <xdr:colOff>723900</xdr:colOff>
          <xdr:row>13</xdr:row>
          <xdr:rowOff>190500</xdr:rowOff>
        </xdr:to>
        <xdr:sp macro="" textlink="">
          <xdr:nvSpPr>
            <xdr:cNvPr id="16478" name="Group Box 94" hidden="1">
              <a:extLst>
                <a:ext uri="{63B3BB69-23CF-44E3-9099-C40C66FF867C}">
                  <a14:compatExt spid="_x0000_s16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9525</xdr:rowOff>
        </xdr:from>
        <xdr:to>
          <xdr:col>8</xdr:col>
          <xdr:colOff>714375</xdr:colOff>
          <xdr:row>14</xdr:row>
          <xdr:rowOff>190500</xdr:rowOff>
        </xdr:to>
        <xdr:sp macro="" textlink="">
          <xdr:nvSpPr>
            <xdr:cNvPr id="16479" name="Group Box 95" hidden="1">
              <a:extLst>
                <a:ext uri="{63B3BB69-23CF-44E3-9099-C40C66FF867C}">
                  <a14:compatExt spid="_x0000_s16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19050</xdr:rowOff>
        </xdr:from>
        <xdr:to>
          <xdr:col>8</xdr:col>
          <xdr:colOff>723900</xdr:colOff>
          <xdr:row>15</xdr:row>
          <xdr:rowOff>190500</xdr:rowOff>
        </xdr:to>
        <xdr:sp macro="" textlink="">
          <xdr:nvSpPr>
            <xdr:cNvPr id="16480" name="Group Box 96" hidden="1">
              <a:extLst>
                <a:ext uri="{63B3BB69-23CF-44E3-9099-C40C66FF867C}">
                  <a14:compatExt spid="_x0000_s16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9525</xdr:rowOff>
        </xdr:from>
        <xdr:to>
          <xdr:col>8</xdr:col>
          <xdr:colOff>714375</xdr:colOff>
          <xdr:row>16</xdr:row>
          <xdr:rowOff>190500</xdr:rowOff>
        </xdr:to>
        <xdr:sp macro="" textlink="">
          <xdr:nvSpPr>
            <xdr:cNvPr id="16481" name="Group Box 97" hidden="1">
              <a:extLst>
                <a:ext uri="{63B3BB69-23CF-44E3-9099-C40C66FF867C}">
                  <a14:compatExt spid="_x0000_s16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19050</xdr:rowOff>
        </xdr:from>
        <xdr:to>
          <xdr:col>8</xdr:col>
          <xdr:colOff>723900</xdr:colOff>
          <xdr:row>17</xdr:row>
          <xdr:rowOff>190500</xdr:rowOff>
        </xdr:to>
        <xdr:sp macro="" textlink="">
          <xdr:nvSpPr>
            <xdr:cNvPr id="16482" name="Group Box 98" hidden="1">
              <a:extLst>
                <a:ext uri="{63B3BB69-23CF-44E3-9099-C40C66FF867C}">
                  <a14:compatExt spid="_x0000_s16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9525</xdr:rowOff>
        </xdr:from>
        <xdr:to>
          <xdr:col>8</xdr:col>
          <xdr:colOff>714375</xdr:colOff>
          <xdr:row>18</xdr:row>
          <xdr:rowOff>190500</xdr:rowOff>
        </xdr:to>
        <xdr:sp macro="" textlink="">
          <xdr:nvSpPr>
            <xdr:cNvPr id="16483" name="Group Box 99" hidden="1">
              <a:extLst>
                <a:ext uri="{63B3BB69-23CF-44E3-9099-C40C66FF867C}">
                  <a14:compatExt spid="_x0000_s16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19050</xdr:rowOff>
        </xdr:from>
        <xdr:to>
          <xdr:col>8</xdr:col>
          <xdr:colOff>723900</xdr:colOff>
          <xdr:row>19</xdr:row>
          <xdr:rowOff>190500</xdr:rowOff>
        </xdr:to>
        <xdr:sp macro="" textlink="">
          <xdr:nvSpPr>
            <xdr:cNvPr id="16484" name="Group Box 100" hidden="1">
              <a:extLst>
                <a:ext uri="{63B3BB69-23CF-44E3-9099-C40C66FF867C}">
                  <a14:compatExt spid="_x0000_s16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9525</xdr:rowOff>
        </xdr:from>
        <xdr:to>
          <xdr:col>8</xdr:col>
          <xdr:colOff>714375</xdr:colOff>
          <xdr:row>20</xdr:row>
          <xdr:rowOff>190500</xdr:rowOff>
        </xdr:to>
        <xdr:sp macro="" textlink="">
          <xdr:nvSpPr>
            <xdr:cNvPr id="16489" name="Group Box 105" hidden="1">
              <a:extLst>
                <a:ext uri="{63B3BB69-23CF-44E3-9099-C40C66FF867C}">
                  <a14:compatExt spid="_x0000_s16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19050</xdr:rowOff>
        </xdr:from>
        <xdr:to>
          <xdr:col>8</xdr:col>
          <xdr:colOff>723900</xdr:colOff>
          <xdr:row>21</xdr:row>
          <xdr:rowOff>190500</xdr:rowOff>
        </xdr:to>
        <xdr:sp macro="" textlink="">
          <xdr:nvSpPr>
            <xdr:cNvPr id="16490" name="Group Box 106" hidden="1">
              <a:extLst>
                <a:ext uri="{63B3BB69-23CF-44E3-9099-C40C66FF867C}">
                  <a14:compatExt spid="_x0000_s16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9</xdr:row>
          <xdr:rowOff>95250</xdr:rowOff>
        </xdr:from>
        <xdr:to>
          <xdr:col>5</xdr:col>
          <xdr:colOff>695325</xdr:colOff>
          <xdr:row>9</xdr:row>
          <xdr:rowOff>190500</xdr:rowOff>
        </xdr:to>
        <xdr:sp macro="" textlink="">
          <xdr:nvSpPr>
            <xdr:cNvPr id="16491" name="Option Button 107" hidden="1">
              <a:extLst>
                <a:ext uri="{63B3BB69-23CF-44E3-9099-C40C66FF867C}">
                  <a14:compatExt spid="_x0000_s16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xdr:row>
          <xdr:rowOff>66675</xdr:rowOff>
        </xdr:from>
        <xdr:to>
          <xdr:col>6</xdr:col>
          <xdr:colOff>704850</xdr:colOff>
          <xdr:row>9</xdr:row>
          <xdr:rowOff>190500</xdr:rowOff>
        </xdr:to>
        <xdr:sp macro="" textlink="">
          <xdr:nvSpPr>
            <xdr:cNvPr id="16492" name="Option Button 108" hidden="1">
              <a:extLst>
                <a:ext uri="{63B3BB69-23CF-44E3-9099-C40C66FF867C}">
                  <a14:compatExt spid="_x0000_s16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9</xdr:row>
          <xdr:rowOff>66675</xdr:rowOff>
        </xdr:from>
        <xdr:to>
          <xdr:col>7</xdr:col>
          <xdr:colOff>695325</xdr:colOff>
          <xdr:row>9</xdr:row>
          <xdr:rowOff>190500</xdr:rowOff>
        </xdr:to>
        <xdr:sp macro="" textlink="">
          <xdr:nvSpPr>
            <xdr:cNvPr id="16493" name="Option Button 109" hidden="1">
              <a:extLst>
                <a:ext uri="{63B3BB69-23CF-44E3-9099-C40C66FF867C}">
                  <a14:compatExt spid="_x0000_s16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xdr:row>
          <xdr:rowOff>66675</xdr:rowOff>
        </xdr:from>
        <xdr:to>
          <xdr:col>8</xdr:col>
          <xdr:colOff>666750</xdr:colOff>
          <xdr:row>9</xdr:row>
          <xdr:rowOff>190500</xdr:rowOff>
        </xdr:to>
        <xdr:sp macro="" textlink="">
          <xdr:nvSpPr>
            <xdr:cNvPr id="16494" name="Option Button 110" hidden="1">
              <a:extLst>
                <a:ext uri="{63B3BB69-23CF-44E3-9099-C40C66FF867C}">
                  <a14:compatExt spid="_x0000_s16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11</xdr:row>
          <xdr:rowOff>104775</xdr:rowOff>
        </xdr:from>
        <xdr:to>
          <xdr:col>5</xdr:col>
          <xdr:colOff>609600</xdr:colOff>
          <xdr:row>11</xdr:row>
          <xdr:rowOff>190500</xdr:rowOff>
        </xdr:to>
        <xdr:sp macro="" textlink="">
          <xdr:nvSpPr>
            <xdr:cNvPr id="16495" name="Option Button 111" hidden="1">
              <a:extLst>
                <a:ext uri="{63B3BB69-23CF-44E3-9099-C40C66FF867C}">
                  <a14:compatExt spid="_x0000_s16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11</xdr:row>
          <xdr:rowOff>76200</xdr:rowOff>
        </xdr:from>
        <xdr:to>
          <xdr:col>6</xdr:col>
          <xdr:colOff>695325</xdr:colOff>
          <xdr:row>11</xdr:row>
          <xdr:rowOff>190500</xdr:rowOff>
        </xdr:to>
        <xdr:sp macro="" textlink="">
          <xdr:nvSpPr>
            <xdr:cNvPr id="16496" name="Option Button 112" hidden="1">
              <a:extLst>
                <a:ext uri="{63B3BB69-23CF-44E3-9099-C40C66FF867C}">
                  <a14:compatExt spid="_x0000_s16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xdr:row>
          <xdr:rowOff>76200</xdr:rowOff>
        </xdr:from>
        <xdr:to>
          <xdr:col>7</xdr:col>
          <xdr:colOff>704850</xdr:colOff>
          <xdr:row>11</xdr:row>
          <xdr:rowOff>190500</xdr:rowOff>
        </xdr:to>
        <xdr:sp macro="" textlink="">
          <xdr:nvSpPr>
            <xdr:cNvPr id="16497" name="Option Button 113" hidden="1">
              <a:extLst>
                <a:ext uri="{63B3BB69-23CF-44E3-9099-C40C66FF867C}">
                  <a14:compatExt spid="_x0000_s16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11</xdr:row>
          <xdr:rowOff>95250</xdr:rowOff>
        </xdr:from>
        <xdr:to>
          <xdr:col>8</xdr:col>
          <xdr:colOff>676275</xdr:colOff>
          <xdr:row>11</xdr:row>
          <xdr:rowOff>190500</xdr:rowOff>
        </xdr:to>
        <xdr:sp macro="" textlink="">
          <xdr:nvSpPr>
            <xdr:cNvPr id="16498" name="Option Button 114" hidden="1">
              <a:extLst>
                <a:ext uri="{63B3BB69-23CF-44E3-9099-C40C66FF867C}">
                  <a14:compatExt spid="_x0000_s16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104775</xdr:rowOff>
        </xdr:from>
        <xdr:to>
          <xdr:col>5</xdr:col>
          <xdr:colOff>676275</xdr:colOff>
          <xdr:row>12</xdr:row>
          <xdr:rowOff>190500</xdr:rowOff>
        </xdr:to>
        <xdr:sp macro="" textlink="">
          <xdr:nvSpPr>
            <xdr:cNvPr id="16499" name="Option Button 115" hidden="1">
              <a:extLst>
                <a:ext uri="{63B3BB69-23CF-44E3-9099-C40C66FF867C}">
                  <a14:compatExt spid="_x0000_s16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38100</xdr:rowOff>
        </xdr:from>
        <xdr:to>
          <xdr:col>6</xdr:col>
          <xdr:colOff>666750</xdr:colOff>
          <xdr:row>12</xdr:row>
          <xdr:rowOff>190500</xdr:rowOff>
        </xdr:to>
        <xdr:sp macro="" textlink="">
          <xdr:nvSpPr>
            <xdr:cNvPr id="16500" name="Option Button 116" hidden="1">
              <a:extLst>
                <a:ext uri="{63B3BB69-23CF-44E3-9099-C40C66FF867C}">
                  <a14:compatExt spid="_x0000_s16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66675</xdr:rowOff>
        </xdr:from>
        <xdr:to>
          <xdr:col>7</xdr:col>
          <xdr:colOff>647700</xdr:colOff>
          <xdr:row>12</xdr:row>
          <xdr:rowOff>190500</xdr:rowOff>
        </xdr:to>
        <xdr:sp macro="" textlink="">
          <xdr:nvSpPr>
            <xdr:cNvPr id="16501" name="Option Button 117" hidden="1">
              <a:extLst>
                <a:ext uri="{63B3BB69-23CF-44E3-9099-C40C66FF867C}">
                  <a14:compatExt spid="_x0000_s16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12</xdr:row>
          <xdr:rowOff>114300</xdr:rowOff>
        </xdr:from>
        <xdr:to>
          <xdr:col>8</xdr:col>
          <xdr:colOff>676275</xdr:colOff>
          <xdr:row>12</xdr:row>
          <xdr:rowOff>190500</xdr:rowOff>
        </xdr:to>
        <xdr:sp macro="" textlink="">
          <xdr:nvSpPr>
            <xdr:cNvPr id="16502" name="Option Button 118" hidden="1">
              <a:extLst>
                <a:ext uri="{63B3BB69-23CF-44E3-9099-C40C66FF867C}">
                  <a14:compatExt spid="_x0000_s16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47625</xdr:rowOff>
        </xdr:from>
        <xdr:to>
          <xdr:col>5</xdr:col>
          <xdr:colOff>666750</xdr:colOff>
          <xdr:row>13</xdr:row>
          <xdr:rowOff>190500</xdr:rowOff>
        </xdr:to>
        <xdr:sp macro="" textlink="">
          <xdr:nvSpPr>
            <xdr:cNvPr id="16503" name="Option Button 119" hidden="1">
              <a:extLst>
                <a:ext uri="{63B3BB69-23CF-44E3-9099-C40C66FF867C}">
                  <a14:compatExt spid="_x0000_s16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13</xdr:row>
          <xdr:rowOff>38100</xdr:rowOff>
        </xdr:from>
        <xdr:to>
          <xdr:col>6</xdr:col>
          <xdr:colOff>704850</xdr:colOff>
          <xdr:row>13</xdr:row>
          <xdr:rowOff>190500</xdr:rowOff>
        </xdr:to>
        <xdr:sp macro="" textlink="">
          <xdr:nvSpPr>
            <xdr:cNvPr id="16504" name="Option Button 120" hidden="1">
              <a:extLst>
                <a:ext uri="{63B3BB69-23CF-44E3-9099-C40C66FF867C}">
                  <a14:compatExt spid="_x0000_s16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38100</xdr:rowOff>
        </xdr:from>
        <xdr:to>
          <xdr:col>7</xdr:col>
          <xdr:colOff>714375</xdr:colOff>
          <xdr:row>13</xdr:row>
          <xdr:rowOff>190500</xdr:rowOff>
        </xdr:to>
        <xdr:sp macro="" textlink="">
          <xdr:nvSpPr>
            <xdr:cNvPr id="16505" name="Option Button 121" hidden="1">
              <a:extLst>
                <a:ext uri="{63B3BB69-23CF-44E3-9099-C40C66FF867C}">
                  <a14:compatExt spid="_x0000_s16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13</xdr:row>
          <xdr:rowOff>47625</xdr:rowOff>
        </xdr:from>
        <xdr:to>
          <xdr:col>8</xdr:col>
          <xdr:colOff>714375</xdr:colOff>
          <xdr:row>13</xdr:row>
          <xdr:rowOff>190500</xdr:rowOff>
        </xdr:to>
        <xdr:sp macro="" textlink="">
          <xdr:nvSpPr>
            <xdr:cNvPr id="16506" name="Option Button 122" hidden="1">
              <a:extLst>
                <a:ext uri="{63B3BB69-23CF-44E3-9099-C40C66FF867C}">
                  <a14:compatExt spid="_x0000_s16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xdr:row>
          <xdr:rowOff>104775</xdr:rowOff>
        </xdr:from>
        <xdr:to>
          <xdr:col>5</xdr:col>
          <xdr:colOff>676275</xdr:colOff>
          <xdr:row>14</xdr:row>
          <xdr:rowOff>190500</xdr:rowOff>
        </xdr:to>
        <xdr:sp macro="" textlink="">
          <xdr:nvSpPr>
            <xdr:cNvPr id="16507" name="Option Button 123" hidden="1">
              <a:extLst>
                <a:ext uri="{63B3BB69-23CF-44E3-9099-C40C66FF867C}">
                  <a14:compatExt spid="_x0000_s16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76200</xdr:rowOff>
        </xdr:from>
        <xdr:to>
          <xdr:col>6</xdr:col>
          <xdr:colOff>666750</xdr:colOff>
          <xdr:row>14</xdr:row>
          <xdr:rowOff>190500</xdr:rowOff>
        </xdr:to>
        <xdr:sp macro="" textlink="">
          <xdr:nvSpPr>
            <xdr:cNvPr id="16508" name="Option Button 124" hidden="1">
              <a:extLst>
                <a:ext uri="{63B3BB69-23CF-44E3-9099-C40C66FF867C}">
                  <a14:compatExt spid="_x0000_s16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14</xdr:row>
          <xdr:rowOff>76200</xdr:rowOff>
        </xdr:from>
        <xdr:to>
          <xdr:col>7</xdr:col>
          <xdr:colOff>714375</xdr:colOff>
          <xdr:row>14</xdr:row>
          <xdr:rowOff>190500</xdr:rowOff>
        </xdr:to>
        <xdr:sp macro="" textlink="">
          <xdr:nvSpPr>
            <xdr:cNvPr id="16509" name="Option Button 125" hidden="1">
              <a:extLst>
                <a:ext uri="{63B3BB69-23CF-44E3-9099-C40C66FF867C}">
                  <a14:compatExt spid="_x0000_s16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14</xdr:row>
          <xdr:rowOff>47625</xdr:rowOff>
        </xdr:from>
        <xdr:to>
          <xdr:col>8</xdr:col>
          <xdr:colOff>714375</xdr:colOff>
          <xdr:row>14</xdr:row>
          <xdr:rowOff>190500</xdr:rowOff>
        </xdr:to>
        <xdr:sp macro="" textlink="">
          <xdr:nvSpPr>
            <xdr:cNvPr id="16510" name="Option Button 126" hidden="1">
              <a:extLst>
                <a:ext uri="{63B3BB69-23CF-44E3-9099-C40C66FF867C}">
                  <a14:compatExt spid="_x0000_s16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15</xdr:row>
          <xdr:rowOff>76200</xdr:rowOff>
        </xdr:from>
        <xdr:to>
          <xdr:col>5</xdr:col>
          <xdr:colOff>742950</xdr:colOff>
          <xdr:row>15</xdr:row>
          <xdr:rowOff>190500</xdr:rowOff>
        </xdr:to>
        <xdr:sp macro="" textlink="">
          <xdr:nvSpPr>
            <xdr:cNvPr id="16511" name="Option Button 127" hidden="1">
              <a:extLst>
                <a:ext uri="{63B3BB69-23CF-44E3-9099-C40C66FF867C}">
                  <a14:compatExt spid="_x0000_s16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xdr:row>
          <xdr:rowOff>57150</xdr:rowOff>
        </xdr:from>
        <xdr:to>
          <xdr:col>6</xdr:col>
          <xdr:colOff>657225</xdr:colOff>
          <xdr:row>15</xdr:row>
          <xdr:rowOff>190500</xdr:rowOff>
        </xdr:to>
        <xdr:sp macro="" textlink="">
          <xdr:nvSpPr>
            <xdr:cNvPr id="16512" name="Option Button 128" hidden="1">
              <a:extLst>
                <a:ext uri="{63B3BB69-23CF-44E3-9099-C40C66FF867C}">
                  <a14:compatExt spid="_x0000_s16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114300</xdr:rowOff>
        </xdr:from>
        <xdr:to>
          <xdr:col>7</xdr:col>
          <xdr:colOff>666750</xdr:colOff>
          <xdr:row>15</xdr:row>
          <xdr:rowOff>190500</xdr:rowOff>
        </xdr:to>
        <xdr:sp macro="" textlink="">
          <xdr:nvSpPr>
            <xdr:cNvPr id="16513" name="Option Button 129" hidden="1">
              <a:extLst>
                <a:ext uri="{63B3BB69-23CF-44E3-9099-C40C66FF867C}">
                  <a14:compatExt spid="_x0000_s16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16</xdr:row>
          <xdr:rowOff>66675</xdr:rowOff>
        </xdr:from>
        <xdr:to>
          <xdr:col>5</xdr:col>
          <xdr:colOff>676275</xdr:colOff>
          <xdr:row>16</xdr:row>
          <xdr:rowOff>190500</xdr:rowOff>
        </xdr:to>
        <xdr:sp macro="" textlink="">
          <xdr:nvSpPr>
            <xdr:cNvPr id="16514" name="Option Button 130" hidden="1">
              <a:extLst>
                <a:ext uri="{63B3BB69-23CF-44E3-9099-C40C66FF867C}">
                  <a14:compatExt spid="_x0000_s16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28575</xdr:rowOff>
        </xdr:from>
        <xdr:to>
          <xdr:col>6</xdr:col>
          <xdr:colOff>695325</xdr:colOff>
          <xdr:row>16</xdr:row>
          <xdr:rowOff>190500</xdr:rowOff>
        </xdr:to>
        <xdr:sp macro="" textlink="">
          <xdr:nvSpPr>
            <xdr:cNvPr id="16515" name="Option Button 131" hidden="1">
              <a:extLst>
                <a:ext uri="{63B3BB69-23CF-44E3-9099-C40C66FF867C}">
                  <a14:compatExt spid="_x0000_s16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47625</xdr:rowOff>
        </xdr:from>
        <xdr:to>
          <xdr:col>7</xdr:col>
          <xdr:colOff>666750</xdr:colOff>
          <xdr:row>16</xdr:row>
          <xdr:rowOff>190500</xdr:rowOff>
        </xdr:to>
        <xdr:sp macro="" textlink="">
          <xdr:nvSpPr>
            <xdr:cNvPr id="16516" name="Option Button 132" hidden="1">
              <a:extLst>
                <a:ext uri="{63B3BB69-23CF-44E3-9099-C40C66FF867C}">
                  <a14:compatExt spid="_x0000_s16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xdr:row>
          <xdr:rowOff>95250</xdr:rowOff>
        </xdr:from>
        <xdr:to>
          <xdr:col>8</xdr:col>
          <xdr:colOff>666750</xdr:colOff>
          <xdr:row>16</xdr:row>
          <xdr:rowOff>190500</xdr:rowOff>
        </xdr:to>
        <xdr:sp macro="" textlink="">
          <xdr:nvSpPr>
            <xdr:cNvPr id="16517" name="Option Button 133" hidden="1">
              <a:extLst>
                <a:ext uri="{63B3BB69-23CF-44E3-9099-C40C66FF867C}">
                  <a14:compatExt spid="_x0000_s16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17</xdr:row>
          <xdr:rowOff>38100</xdr:rowOff>
        </xdr:from>
        <xdr:to>
          <xdr:col>5</xdr:col>
          <xdr:colOff>704850</xdr:colOff>
          <xdr:row>17</xdr:row>
          <xdr:rowOff>190500</xdr:rowOff>
        </xdr:to>
        <xdr:sp macro="" textlink="">
          <xdr:nvSpPr>
            <xdr:cNvPr id="16518" name="Option Button 134" hidden="1">
              <a:extLst>
                <a:ext uri="{63B3BB69-23CF-44E3-9099-C40C66FF867C}">
                  <a14:compatExt spid="_x0000_s16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76200</xdr:rowOff>
        </xdr:from>
        <xdr:to>
          <xdr:col>6</xdr:col>
          <xdr:colOff>695325</xdr:colOff>
          <xdr:row>17</xdr:row>
          <xdr:rowOff>190500</xdr:rowOff>
        </xdr:to>
        <xdr:sp macro="" textlink="">
          <xdr:nvSpPr>
            <xdr:cNvPr id="16519" name="Option Button 135" hidden="1">
              <a:extLst>
                <a:ext uri="{63B3BB69-23CF-44E3-9099-C40C66FF867C}">
                  <a14:compatExt spid="_x0000_s16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xdr:row>
          <xdr:rowOff>66675</xdr:rowOff>
        </xdr:from>
        <xdr:to>
          <xdr:col>7</xdr:col>
          <xdr:colOff>647700</xdr:colOff>
          <xdr:row>17</xdr:row>
          <xdr:rowOff>190500</xdr:rowOff>
        </xdr:to>
        <xdr:sp macro="" textlink="">
          <xdr:nvSpPr>
            <xdr:cNvPr id="16520" name="Option Button 136" hidden="1">
              <a:extLst>
                <a:ext uri="{63B3BB69-23CF-44E3-9099-C40C66FF867C}">
                  <a14:compatExt spid="_x0000_s16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xdr:row>
          <xdr:rowOff>47625</xdr:rowOff>
        </xdr:from>
        <xdr:to>
          <xdr:col>8</xdr:col>
          <xdr:colOff>647700</xdr:colOff>
          <xdr:row>17</xdr:row>
          <xdr:rowOff>190500</xdr:rowOff>
        </xdr:to>
        <xdr:sp macro="" textlink="">
          <xdr:nvSpPr>
            <xdr:cNvPr id="16521" name="Option Button 137" hidden="1">
              <a:extLst>
                <a:ext uri="{63B3BB69-23CF-44E3-9099-C40C66FF867C}">
                  <a14:compatExt spid="_x0000_s16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18</xdr:row>
          <xdr:rowOff>76200</xdr:rowOff>
        </xdr:from>
        <xdr:to>
          <xdr:col>5</xdr:col>
          <xdr:colOff>647700</xdr:colOff>
          <xdr:row>18</xdr:row>
          <xdr:rowOff>190500</xdr:rowOff>
        </xdr:to>
        <xdr:sp macro="" textlink="">
          <xdr:nvSpPr>
            <xdr:cNvPr id="16522" name="Option Button 138" hidden="1">
              <a:extLst>
                <a:ext uri="{63B3BB69-23CF-44E3-9099-C40C66FF867C}">
                  <a14:compatExt spid="_x0000_s16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18</xdr:row>
          <xdr:rowOff>38100</xdr:rowOff>
        </xdr:from>
        <xdr:to>
          <xdr:col>6</xdr:col>
          <xdr:colOff>695325</xdr:colOff>
          <xdr:row>18</xdr:row>
          <xdr:rowOff>190500</xdr:rowOff>
        </xdr:to>
        <xdr:sp macro="" textlink="">
          <xdr:nvSpPr>
            <xdr:cNvPr id="16523" name="Option Button 139" hidden="1">
              <a:extLst>
                <a:ext uri="{63B3BB69-23CF-44E3-9099-C40C66FF867C}">
                  <a14:compatExt spid="_x0000_s16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18</xdr:row>
          <xdr:rowOff>38100</xdr:rowOff>
        </xdr:from>
        <xdr:to>
          <xdr:col>7</xdr:col>
          <xdr:colOff>704850</xdr:colOff>
          <xdr:row>18</xdr:row>
          <xdr:rowOff>190500</xdr:rowOff>
        </xdr:to>
        <xdr:sp macro="" textlink="">
          <xdr:nvSpPr>
            <xdr:cNvPr id="16524" name="Option Button 140" hidden="1">
              <a:extLst>
                <a:ext uri="{63B3BB69-23CF-44E3-9099-C40C66FF867C}">
                  <a14:compatExt spid="_x0000_s16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xdr:row>
          <xdr:rowOff>38100</xdr:rowOff>
        </xdr:from>
        <xdr:to>
          <xdr:col>8</xdr:col>
          <xdr:colOff>676275</xdr:colOff>
          <xdr:row>18</xdr:row>
          <xdr:rowOff>190500</xdr:rowOff>
        </xdr:to>
        <xdr:sp macro="" textlink="">
          <xdr:nvSpPr>
            <xdr:cNvPr id="16525" name="Option Button 141" hidden="1">
              <a:extLst>
                <a:ext uri="{63B3BB69-23CF-44E3-9099-C40C66FF867C}">
                  <a14:compatExt spid="_x0000_s16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19</xdr:row>
          <xdr:rowOff>76200</xdr:rowOff>
        </xdr:from>
        <xdr:to>
          <xdr:col>5</xdr:col>
          <xdr:colOff>704850</xdr:colOff>
          <xdr:row>19</xdr:row>
          <xdr:rowOff>190500</xdr:rowOff>
        </xdr:to>
        <xdr:sp macro="" textlink="">
          <xdr:nvSpPr>
            <xdr:cNvPr id="16526" name="Option Button 142" hidden="1">
              <a:extLst>
                <a:ext uri="{63B3BB69-23CF-44E3-9099-C40C66FF867C}">
                  <a14:compatExt spid="_x0000_s16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19</xdr:row>
          <xdr:rowOff>66675</xdr:rowOff>
        </xdr:from>
        <xdr:to>
          <xdr:col>6</xdr:col>
          <xdr:colOff>676275</xdr:colOff>
          <xdr:row>19</xdr:row>
          <xdr:rowOff>190500</xdr:rowOff>
        </xdr:to>
        <xdr:sp macro="" textlink="">
          <xdr:nvSpPr>
            <xdr:cNvPr id="16527" name="Option Button 143" hidden="1">
              <a:extLst>
                <a:ext uri="{63B3BB69-23CF-44E3-9099-C40C66FF867C}">
                  <a14:compatExt spid="_x0000_s16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47625</xdr:rowOff>
        </xdr:from>
        <xdr:to>
          <xdr:col>7</xdr:col>
          <xdr:colOff>666750</xdr:colOff>
          <xdr:row>19</xdr:row>
          <xdr:rowOff>190500</xdr:rowOff>
        </xdr:to>
        <xdr:sp macro="" textlink="">
          <xdr:nvSpPr>
            <xdr:cNvPr id="16528" name="Option Button 144" hidden="1">
              <a:extLst>
                <a:ext uri="{63B3BB69-23CF-44E3-9099-C40C66FF867C}">
                  <a14:compatExt spid="_x0000_s16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28575</xdr:rowOff>
        </xdr:from>
        <xdr:to>
          <xdr:col>5</xdr:col>
          <xdr:colOff>695325</xdr:colOff>
          <xdr:row>20</xdr:row>
          <xdr:rowOff>190500</xdr:rowOff>
        </xdr:to>
        <xdr:sp macro="" textlink="">
          <xdr:nvSpPr>
            <xdr:cNvPr id="16543" name="Option Button 159" hidden="1">
              <a:extLst>
                <a:ext uri="{63B3BB69-23CF-44E3-9099-C40C66FF867C}">
                  <a14:compatExt spid="_x0000_s16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xdr:row>
          <xdr:rowOff>47625</xdr:rowOff>
        </xdr:from>
        <xdr:to>
          <xdr:col>6</xdr:col>
          <xdr:colOff>704850</xdr:colOff>
          <xdr:row>20</xdr:row>
          <xdr:rowOff>190500</xdr:rowOff>
        </xdr:to>
        <xdr:sp macro="" textlink="">
          <xdr:nvSpPr>
            <xdr:cNvPr id="16544" name="Option Button 160" hidden="1">
              <a:extLst>
                <a:ext uri="{63B3BB69-23CF-44E3-9099-C40C66FF867C}">
                  <a14:compatExt spid="_x0000_s16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20</xdr:row>
          <xdr:rowOff>95250</xdr:rowOff>
        </xdr:from>
        <xdr:to>
          <xdr:col>7</xdr:col>
          <xdr:colOff>666750</xdr:colOff>
          <xdr:row>20</xdr:row>
          <xdr:rowOff>190500</xdr:rowOff>
        </xdr:to>
        <xdr:sp macro="" textlink="">
          <xdr:nvSpPr>
            <xdr:cNvPr id="16545" name="Option Button 161" hidden="1">
              <a:extLst>
                <a:ext uri="{63B3BB69-23CF-44E3-9099-C40C66FF867C}">
                  <a14:compatExt spid="_x0000_s16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20</xdr:row>
          <xdr:rowOff>47625</xdr:rowOff>
        </xdr:from>
        <xdr:to>
          <xdr:col>8</xdr:col>
          <xdr:colOff>676275</xdr:colOff>
          <xdr:row>20</xdr:row>
          <xdr:rowOff>190500</xdr:rowOff>
        </xdr:to>
        <xdr:sp macro="" textlink="">
          <xdr:nvSpPr>
            <xdr:cNvPr id="16546" name="Option Button 162" hidden="1">
              <a:extLst>
                <a:ext uri="{63B3BB69-23CF-44E3-9099-C40C66FF867C}">
                  <a14:compatExt spid="_x0000_s16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76200</xdr:rowOff>
        </xdr:from>
        <xdr:to>
          <xdr:col>5</xdr:col>
          <xdr:colOff>695325</xdr:colOff>
          <xdr:row>21</xdr:row>
          <xdr:rowOff>190500</xdr:rowOff>
        </xdr:to>
        <xdr:sp macro="" textlink="">
          <xdr:nvSpPr>
            <xdr:cNvPr id="16547" name="Option Button 163" hidden="1">
              <a:extLst>
                <a:ext uri="{63B3BB69-23CF-44E3-9099-C40C66FF867C}">
                  <a14:compatExt spid="_x0000_s16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21</xdr:row>
          <xdr:rowOff>95250</xdr:rowOff>
        </xdr:from>
        <xdr:to>
          <xdr:col>6</xdr:col>
          <xdr:colOff>666750</xdr:colOff>
          <xdr:row>21</xdr:row>
          <xdr:rowOff>190500</xdr:rowOff>
        </xdr:to>
        <xdr:sp macro="" textlink="">
          <xdr:nvSpPr>
            <xdr:cNvPr id="16548" name="Option Button 164" hidden="1">
              <a:extLst>
                <a:ext uri="{63B3BB69-23CF-44E3-9099-C40C66FF867C}">
                  <a14:compatExt spid="_x0000_s16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21</xdr:row>
          <xdr:rowOff>66675</xdr:rowOff>
        </xdr:from>
        <xdr:to>
          <xdr:col>7</xdr:col>
          <xdr:colOff>695325</xdr:colOff>
          <xdr:row>21</xdr:row>
          <xdr:rowOff>190500</xdr:rowOff>
        </xdr:to>
        <xdr:sp macro="" textlink="">
          <xdr:nvSpPr>
            <xdr:cNvPr id="16549" name="Option Button 165" hidden="1">
              <a:extLst>
                <a:ext uri="{63B3BB69-23CF-44E3-9099-C40C66FF867C}">
                  <a14:compatExt spid="_x0000_s16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21</xdr:row>
          <xdr:rowOff>66675</xdr:rowOff>
        </xdr:from>
        <xdr:to>
          <xdr:col>8</xdr:col>
          <xdr:colOff>647700</xdr:colOff>
          <xdr:row>21</xdr:row>
          <xdr:rowOff>190500</xdr:rowOff>
        </xdr:to>
        <xdr:sp macro="" textlink="">
          <xdr:nvSpPr>
            <xdr:cNvPr id="16550" name="Option Button 166" hidden="1">
              <a:extLst>
                <a:ext uri="{63B3BB69-23CF-44E3-9099-C40C66FF867C}">
                  <a14:compatExt spid="_x0000_s16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19</xdr:row>
          <xdr:rowOff>95250</xdr:rowOff>
        </xdr:from>
        <xdr:to>
          <xdr:col>8</xdr:col>
          <xdr:colOff>638175</xdr:colOff>
          <xdr:row>19</xdr:row>
          <xdr:rowOff>190500</xdr:rowOff>
        </xdr:to>
        <xdr:sp macro="" textlink="">
          <xdr:nvSpPr>
            <xdr:cNvPr id="16553" name="Option Button 169" hidden="1">
              <a:extLst>
                <a:ext uri="{63B3BB69-23CF-44E3-9099-C40C66FF867C}">
                  <a14:compatExt spid="_x0000_s16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15</xdr:row>
          <xdr:rowOff>200025</xdr:rowOff>
        </xdr:from>
        <xdr:to>
          <xdr:col>8</xdr:col>
          <xdr:colOff>561975</xdr:colOff>
          <xdr:row>15</xdr:row>
          <xdr:rowOff>200025</xdr:rowOff>
        </xdr:to>
        <xdr:sp macro="" textlink="">
          <xdr:nvSpPr>
            <xdr:cNvPr id="16554" name="Option Button 170" hidden="1">
              <a:extLst>
                <a:ext uri="{63B3BB69-23CF-44E3-9099-C40C66FF867C}">
                  <a14:compatExt spid="_x0000_s16554"/>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7</xdr:row>
          <xdr:rowOff>66675</xdr:rowOff>
        </xdr:from>
        <xdr:to>
          <xdr:col>3</xdr:col>
          <xdr:colOff>5181600</xdr:colOff>
          <xdr:row>7</xdr:row>
          <xdr:rowOff>352425</xdr:rowOff>
        </xdr:to>
        <xdr:sp macro="" textlink="">
          <xdr:nvSpPr>
            <xdr:cNvPr id="8193" name="Drop Down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xdr:row>
          <xdr:rowOff>171450</xdr:rowOff>
        </xdr:from>
        <xdr:to>
          <xdr:col>1</xdr:col>
          <xdr:colOff>4248150</xdr:colOff>
          <xdr:row>13</xdr:row>
          <xdr:rowOff>371475</xdr:rowOff>
        </xdr:to>
        <xdr:sp macro="" textlink="">
          <xdr:nvSpPr>
            <xdr:cNvPr id="8194" name="Drop Down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xdr:row>
          <xdr:rowOff>123825</xdr:rowOff>
        </xdr:from>
        <xdr:to>
          <xdr:col>1</xdr:col>
          <xdr:colOff>4238625</xdr:colOff>
          <xdr:row>24</xdr:row>
          <xdr:rowOff>323850</xdr:rowOff>
        </xdr:to>
        <xdr:sp macro="" textlink="">
          <xdr:nvSpPr>
            <xdr:cNvPr id="8195" name="Drop Down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190500</xdr:rowOff>
        </xdr:from>
        <xdr:to>
          <xdr:col>1</xdr:col>
          <xdr:colOff>4257675</xdr:colOff>
          <xdr:row>14</xdr:row>
          <xdr:rowOff>390525</xdr:rowOff>
        </xdr:to>
        <xdr:sp macro="" textlink="">
          <xdr:nvSpPr>
            <xdr:cNvPr id="8196" name="Drop Down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285750</xdr:rowOff>
        </xdr:from>
        <xdr:to>
          <xdr:col>1</xdr:col>
          <xdr:colOff>4238625</xdr:colOff>
          <xdr:row>15</xdr:row>
          <xdr:rowOff>485775</xdr:rowOff>
        </xdr:to>
        <xdr:sp macro="" textlink="">
          <xdr:nvSpPr>
            <xdr:cNvPr id="8197" name="Drop Down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304800</xdr:rowOff>
        </xdr:from>
        <xdr:to>
          <xdr:col>1</xdr:col>
          <xdr:colOff>4238625</xdr:colOff>
          <xdr:row>16</xdr:row>
          <xdr:rowOff>504825</xdr:rowOff>
        </xdr:to>
        <xdr:sp macro="" textlink="">
          <xdr:nvSpPr>
            <xdr:cNvPr id="8198" name="Drop Down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219075</xdr:rowOff>
        </xdr:from>
        <xdr:to>
          <xdr:col>1</xdr:col>
          <xdr:colOff>4238625</xdr:colOff>
          <xdr:row>17</xdr:row>
          <xdr:rowOff>419100</xdr:rowOff>
        </xdr:to>
        <xdr:sp macro="" textlink="">
          <xdr:nvSpPr>
            <xdr:cNvPr id="8199" name="Drop Down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142875</xdr:rowOff>
        </xdr:from>
        <xdr:to>
          <xdr:col>1</xdr:col>
          <xdr:colOff>4238625</xdr:colOff>
          <xdr:row>18</xdr:row>
          <xdr:rowOff>342900</xdr:rowOff>
        </xdr:to>
        <xdr:sp macro="" textlink="">
          <xdr:nvSpPr>
            <xdr:cNvPr id="8200" name="Drop Down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161925</xdr:rowOff>
        </xdr:from>
        <xdr:to>
          <xdr:col>1</xdr:col>
          <xdr:colOff>4238625</xdr:colOff>
          <xdr:row>19</xdr:row>
          <xdr:rowOff>361950</xdr:rowOff>
        </xdr:to>
        <xdr:sp macro="" textlink="">
          <xdr:nvSpPr>
            <xdr:cNvPr id="8201" name="Drop Down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247650</xdr:rowOff>
        </xdr:from>
        <xdr:to>
          <xdr:col>1</xdr:col>
          <xdr:colOff>4257675</xdr:colOff>
          <xdr:row>25</xdr:row>
          <xdr:rowOff>447675</xdr:rowOff>
        </xdr:to>
        <xdr:sp macro="" textlink="">
          <xdr:nvSpPr>
            <xdr:cNvPr id="8202" name="Drop Down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xdr:row>
          <xdr:rowOff>161925</xdr:rowOff>
        </xdr:from>
        <xdr:to>
          <xdr:col>1</xdr:col>
          <xdr:colOff>4238625</xdr:colOff>
          <xdr:row>22</xdr:row>
          <xdr:rowOff>0</xdr:rowOff>
        </xdr:to>
        <xdr:sp macro="" textlink="">
          <xdr:nvSpPr>
            <xdr:cNvPr id="8203" name="Drop Down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285750</xdr:rowOff>
        </xdr:from>
        <xdr:to>
          <xdr:col>1</xdr:col>
          <xdr:colOff>4238625</xdr:colOff>
          <xdr:row>27</xdr:row>
          <xdr:rowOff>485775</xdr:rowOff>
        </xdr:to>
        <xdr:sp macro="" textlink="">
          <xdr:nvSpPr>
            <xdr:cNvPr id="8204" name="Drop Down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xdr:row>
          <xdr:rowOff>85725</xdr:rowOff>
        </xdr:from>
        <xdr:to>
          <xdr:col>1</xdr:col>
          <xdr:colOff>4238625</xdr:colOff>
          <xdr:row>26</xdr:row>
          <xdr:rowOff>285750</xdr:rowOff>
        </xdr:to>
        <xdr:sp macro="" textlink="">
          <xdr:nvSpPr>
            <xdr:cNvPr id="8205" name="Drop Down 13"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114300</xdr:rowOff>
        </xdr:from>
        <xdr:to>
          <xdr:col>1</xdr:col>
          <xdr:colOff>4229100</xdr:colOff>
          <xdr:row>23</xdr:row>
          <xdr:rowOff>314325</xdr:rowOff>
        </xdr:to>
        <xdr:sp macro="" textlink="">
          <xdr:nvSpPr>
            <xdr:cNvPr id="8206" name="Drop Down 14"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152400</xdr:rowOff>
        </xdr:from>
        <xdr:to>
          <xdr:col>1</xdr:col>
          <xdr:colOff>4238625</xdr:colOff>
          <xdr:row>20</xdr:row>
          <xdr:rowOff>352425</xdr:rowOff>
        </xdr:to>
        <xdr:sp macro="" textlink="">
          <xdr:nvSpPr>
            <xdr:cNvPr id="8207" name="Drop Down 15"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133350</xdr:rowOff>
        </xdr:from>
        <xdr:to>
          <xdr:col>1</xdr:col>
          <xdr:colOff>4229100</xdr:colOff>
          <xdr:row>22</xdr:row>
          <xdr:rowOff>333375</xdr:rowOff>
        </xdr:to>
        <xdr:sp macro="" textlink="">
          <xdr:nvSpPr>
            <xdr:cNvPr id="8208" name="Drop Down 16"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285750</xdr:rowOff>
        </xdr:from>
        <xdr:to>
          <xdr:col>1</xdr:col>
          <xdr:colOff>4238625</xdr:colOff>
          <xdr:row>28</xdr:row>
          <xdr:rowOff>485775</xdr:rowOff>
        </xdr:to>
        <xdr:sp macro="" textlink="">
          <xdr:nvSpPr>
            <xdr:cNvPr id="8209" name="Drop Down 17"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285750</xdr:rowOff>
        </xdr:from>
        <xdr:to>
          <xdr:col>1</xdr:col>
          <xdr:colOff>4238625</xdr:colOff>
          <xdr:row>29</xdr:row>
          <xdr:rowOff>485775</xdr:rowOff>
        </xdr:to>
        <xdr:sp macro="" textlink="">
          <xdr:nvSpPr>
            <xdr:cNvPr id="8210" name="Drop Down 18"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285750</xdr:rowOff>
        </xdr:from>
        <xdr:to>
          <xdr:col>1</xdr:col>
          <xdr:colOff>4238625</xdr:colOff>
          <xdr:row>30</xdr:row>
          <xdr:rowOff>485775</xdr:rowOff>
        </xdr:to>
        <xdr:sp macro="" textlink="">
          <xdr:nvSpPr>
            <xdr:cNvPr id="8211" name="Drop Down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285750</xdr:rowOff>
        </xdr:from>
        <xdr:to>
          <xdr:col>1</xdr:col>
          <xdr:colOff>4238625</xdr:colOff>
          <xdr:row>31</xdr:row>
          <xdr:rowOff>485775</xdr:rowOff>
        </xdr:to>
        <xdr:sp macro="" textlink="">
          <xdr:nvSpPr>
            <xdr:cNvPr id="8212" name="Drop Down 20" hidden="1">
              <a:extLst>
                <a:ext uri="{63B3BB69-23CF-44E3-9099-C40C66FF867C}">
                  <a14:compatExt spid="_x0000_s8212"/>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0</xdr:row>
      <xdr:rowOff>171451</xdr:rowOff>
    </xdr:from>
    <xdr:to>
      <xdr:col>1</xdr:col>
      <xdr:colOff>2828925</xdr:colOff>
      <xdr:row>4</xdr:row>
      <xdr:rowOff>84725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171451"/>
          <a:ext cx="2733675" cy="67527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24.xml"/><Relationship Id="rId21" Type="http://schemas.openxmlformats.org/officeDocument/2006/relationships/ctrlProp" Target="../ctrlProps/ctrlProp119.xml"/><Relationship Id="rId42" Type="http://schemas.openxmlformats.org/officeDocument/2006/relationships/ctrlProp" Target="../ctrlProps/ctrlProp140.xml"/><Relationship Id="rId47" Type="http://schemas.openxmlformats.org/officeDocument/2006/relationships/ctrlProp" Target="../ctrlProps/ctrlProp145.xml"/><Relationship Id="rId63" Type="http://schemas.openxmlformats.org/officeDocument/2006/relationships/ctrlProp" Target="../ctrlProps/ctrlProp161.xml"/><Relationship Id="rId68" Type="http://schemas.openxmlformats.org/officeDocument/2006/relationships/ctrlProp" Target="../ctrlProps/ctrlProp166.xml"/><Relationship Id="rId84" Type="http://schemas.openxmlformats.org/officeDocument/2006/relationships/ctrlProp" Target="../ctrlProps/ctrlProp182.xml"/><Relationship Id="rId89" Type="http://schemas.openxmlformats.org/officeDocument/2006/relationships/ctrlProp" Target="../ctrlProps/ctrlProp187.xml"/><Relationship Id="rId112" Type="http://schemas.openxmlformats.org/officeDocument/2006/relationships/ctrlProp" Target="../ctrlProps/ctrlProp210.xml"/><Relationship Id="rId2" Type="http://schemas.openxmlformats.org/officeDocument/2006/relationships/drawing" Target="../drawings/drawing3.xml"/><Relationship Id="rId16" Type="http://schemas.openxmlformats.org/officeDocument/2006/relationships/ctrlProp" Target="../ctrlProps/ctrlProp114.xml"/><Relationship Id="rId29" Type="http://schemas.openxmlformats.org/officeDocument/2006/relationships/ctrlProp" Target="../ctrlProps/ctrlProp127.xml"/><Relationship Id="rId107" Type="http://schemas.openxmlformats.org/officeDocument/2006/relationships/ctrlProp" Target="../ctrlProps/ctrlProp205.xml"/><Relationship Id="rId11" Type="http://schemas.openxmlformats.org/officeDocument/2006/relationships/ctrlProp" Target="../ctrlProps/ctrlProp109.xml"/><Relationship Id="rId24" Type="http://schemas.openxmlformats.org/officeDocument/2006/relationships/ctrlProp" Target="../ctrlProps/ctrlProp122.xml"/><Relationship Id="rId32" Type="http://schemas.openxmlformats.org/officeDocument/2006/relationships/ctrlProp" Target="../ctrlProps/ctrlProp130.xml"/><Relationship Id="rId37" Type="http://schemas.openxmlformats.org/officeDocument/2006/relationships/ctrlProp" Target="../ctrlProps/ctrlProp135.xml"/><Relationship Id="rId40" Type="http://schemas.openxmlformats.org/officeDocument/2006/relationships/ctrlProp" Target="../ctrlProps/ctrlProp138.xml"/><Relationship Id="rId45" Type="http://schemas.openxmlformats.org/officeDocument/2006/relationships/ctrlProp" Target="../ctrlProps/ctrlProp143.xml"/><Relationship Id="rId53" Type="http://schemas.openxmlformats.org/officeDocument/2006/relationships/ctrlProp" Target="../ctrlProps/ctrlProp151.xml"/><Relationship Id="rId58" Type="http://schemas.openxmlformats.org/officeDocument/2006/relationships/ctrlProp" Target="../ctrlProps/ctrlProp156.xml"/><Relationship Id="rId66" Type="http://schemas.openxmlformats.org/officeDocument/2006/relationships/ctrlProp" Target="../ctrlProps/ctrlProp164.xml"/><Relationship Id="rId74" Type="http://schemas.openxmlformats.org/officeDocument/2006/relationships/ctrlProp" Target="../ctrlProps/ctrlProp172.xml"/><Relationship Id="rId79" Type="http://schemas.openxmlformats.org/officeDocument/2006/relationships/ctrlProp" Target="../ctrlProps/ctrlProp177.xml"/><Relationship Id="rId87" Type="http://schemas.openxmlformats.org/officeDocument/2006/relationships/ctrlProp" Target="../ctrlProps/ctrlProp185.xml"/><Relationship Id="rId102" Type="http://schemas.openxmlformats.org/officeDocument/2006/relationships/ctrlProp" Target="../ctrlProps/ctrlProp200.xml"/><Relationship Id="rId110" Type="http://schemas.openxmlformats.org/officeDocument/2006/relationships/ctrlProp" Target="../ctrlProps/ctrlProp208.xml"/><Relationship Id="rId5" Type="http://schemas.openxmlformats.org/officeDocument/2006/relationships/ctrlProp" Target="../ctrlProps/ctrlProp103.xml"/><Relationship Id="rId61" Type="http://schemas.openxmlformats.org/officeDocument/2006/relationships/ctrlProp" Target="../ctrlProps/ctrlProp159.xml"/><Relationship Id="rId82" Type="http://schemas.openxmlformats.org/officeDocument/2006/relationships/ctrlProp" Target="../ctrlProps/ctrlProp180.xml"/><Relationship Id="rId90" Type="http://schemas.openxmlformats.org/officeDocument/2006/relationships/ctrlProp" Target="../ctrlProps/ctrlProp188.xml"/><Relationship Id="rId95" Type="http://schemas.openxmlformats.org/officeDocument/2006/relationships/ctrlProp" Target="../ctrlProps/ctrlProp193.xml"/><Relationship Id="rId19" Type="http://schemas.openxmlformats.org/officeDocument/2006/relationships/ctrlProp" Target="../ctrlProps/ctrlProp117.xml"/><Relationship Id="rId14" Type="http://schemas.openxmlformats.org/officeDocument/2006/relationships/ctrlProp" Target="../ctrlProps/ctrlProp112.xml"/><Relationship Id="rId22" Type="http://schemas.openxmlformats.org/officeDocument/2006/relationships/ctrlProp" Target="../ctrlProps/ctrlProp120.xml"/><Relationship Id="rId27" Type="http://schemas.openxmlformats.org/officeDocument/2006/relationships/ctrlProp" Target="../ctrlProps/ctrlProp125.xml"/><Relationship Id="rId30" Type="http://schemas.openxmlformats.org/officeDocument/2006/relationships/ctrlProp" Target="../ctrlProps/ctrlProp128.xml"/><Relationship Id="rId35" Type="http://schemas.openxmlformats.org/officeDocument/2006/relationships/ctrlProp" Target="../ctrlProps/ctrlProp133.xml"/><Relationship Id="rId43" Type="http://schemas.openxmlformats.org/officeDocument/2006/relationships/ctrlProp" Target="../ctrlProps/ctrlProp141.xml"/><Relationship Id="rId48" Type="http://schemas.openxmlformats.org/officeDocument/2006/relationships/ctrlProp" Target="../ctrlProps/ctrlProp146.xml"/><Relationship Id="rId56" Type="http://schemas.openxmlformats.org/officeDocument/2006/relationships/ctrlProp" Target="../ctrlProps/ctrlProp154.xml"/><Relationship Id="rId64" Type="http://schemas.openxmlformats.org/officeDocument/2006/relationships/ctrlProp" Target="../ctrlProps/ctrlProp162.xml"/><Relationship Id="rId69" Type="http://schemas.openxmlformats.org/officeDocument/2006/relationships/ctrlProp" Target="../ctrlProps/ctrlProp167.xml"/><Relationship Id="rId77" Type="http://schemas.openxmlformats.org/officeDocument/2006/relationships/ctrlProp" Target="../ctrlProps/ctrlProp175.xml"/><Relationship Id="rId100" Type="http://schemas.openxmlformats.org/officeDocument/2006/relationships/ctrlProp" Target="../ctrlProps/ctrlProp198.xml"/><Relationship Id="rId105" Type="http://schemas.openxmlformats.org/officeDocument/2006/relationships/ctrlProp" Target="../ctrlProps/ctrlProp203.xml"/><Relationship Id="rId113" Type="http://schemas.openxmlformats.org/officeDocument/2006/relationships/ctrlProp" Target="../ctrlProps/ctrlProp211.xml"/><Relationship Id="rId8" Type="http://schemas.openxmlformats.org/officeDocument/2006/relationships/ctrlProp" Target="../ctrlProps/ctrlProp106.xml"/><Relationship Id="rId51" Type="http://schemas.openxmlformats.org/officeDocument/2006/relationships/ctrlProp" Target="../ctrlProps/ctrlProp149.xml"/><Relationship Id="rId72" Type="http://schemas.openxmlformats.org/officeDocument/2006/relationships/ctrlProp" Target="../ctrlProps/ctrlProp170.xml"/><Relationship Id="rId80" Type="http://schemas.openxmlformats.org/officeDocument/2006/relationships/ctrlProp" Target="../ctrlProps/ctrlProp178.xml"/><Relationship Id="rId85" Type="http://schemas.openxmlformats.org/officeDocument/2006/relationships/ctrlProp" Target="../ctrlProps/ctrlProp183.xml"/><Relationship Id="rId93" Type="http://schemas.openxmlformats.org/officeDocument/2006/relationships/ctrlProp" Target="../ctrlProps/ctrlProp191.xml"/><Relationship Id="rId98" Type="http://schemas.openxmlformats.org/officeDocument/2006/relationships/ctrlProp" Target="../ctrlProps/ctrlProp196.xml"/><Relationship Id="rId3" Type="http://schemas.openxmlformats.org/officeDocument/2006/relationships/vmlDrawing" Target="../drawings/vmlDrawing2.vml"/><Relationship Id="rId12" Type="http://schemas.openxmlformats.org/officeDocument/2006/relationships/ctrlProp" Target="../ctrlProps/ctrlProp110.xml"/><Relationship Id="rId17" Type="http://schemas.openxmlformats.org/officeDocument/2006/relationships/ctrlProp" Target="../ctrlProps/ctrlProp115.xml"/><Relationship Id="rId25" Type="http://schemas.openxmlformats.org/officeDocument/2006/relationships/ctrlProp" Target="../ctrlProps/ctrlProp123.xml"/><Relationship Id="rId33" Type="http://schemas.openxmlformats.org/officeDocument/2006/relationships/ctrlProp" Target="../ctrlProps/ctrlProp131.xml"/><Relationship Id="rId38" Type="http://schemas.openxmlformats.org/officeDocument/2006/relationships/ctrlProp" Target="../ctrlProps/ctrlProp136.xml"/><Relationship Id="rId46" Type="http://schemas.openxmlformats.org/officeDocument/2006/relationships/ctrlProp" Target="../ctrlProps/ctrlProp144.xml"/><Relationship Id="rId59" Type="http://schemas.openxmlformats.org/officeDocument/2006/relationships/ctrlProp" Target="../ctrlProps/ctrlProp157.xml"/><Relationship Id="rId67" Type="http://schemas.openxmlformats.org/officeDocument/2006/relationships/ctrlProp" Target="../ctrlProps/ctrlProp165.xml"/><Relationship Id="rId103" Type="http://schemas.openxmlformats.org/officeDocument/2006/relationships/ctrlProp" Target="../ctrlProps/ctrlProp201.xml"/><Relationship Id="rId108" Type="http://schemas.openxmlformats.org/officeDocument/2006/relationships/ctrlProp" Target="../ctrlProps/ctrlProp206.xml"/><Relationship Id="rId20" Type="http://schemas.openxmlformats.org/officeDocument/2006/relationships/ctrlProp" Target="../ctrlProps/ctrlProp118.xml"/><Relationship Id="rId41" Type="http://schemas.openxmlformats.org/officeDocument/2006/relationships/ctrlProp" Target="../ctrlProps/ctrlProp139.xml"/><Relationship Id="rId54" Type="http://schemas.openxmlformats.org/officeDocument/2006/relationships/ctrlProp" Target="../ctrlProps/ctrlProp152.xml"/><Relationship Id="rId62" Type="http://schemas.openxmlformats.org/officeDocument/2006/relationships/ctrlProp" Target="../ctrlProps/ctrlProp160.xml"/><Relationship Id="rId70" Type="http://schemas.openxmlformats.org/officeDocument/2006/relationships/ctrlProp" Target="../ctrlProps/ctrlProp168.xml"/><Relationship Id="rId75" Type="http://schemas.openxmlformats.org/officeDocument/2006/relationships/ctrlProp" Target="../ctrlProps/ctrlProp173.xml"/><Relationship Id="rId83" Type="http://schemas.openxmlformats.org/officeDocument/2006/relationships/ctrlProp" Target="../ctrlProps/ctrlProp181.xml"/><Relationship Id="rId88" Type="http://schemas.openxmlformats.org/officeDocument/2006/relationships/ctrlProp" Target="../ctrlProps/ctrlProp186.xml"/><Relationship Id="rId91" Type="http://schemas.openxmlformats.org/officeDocument/2006/relationships/ctrlProp" Target="../ctrlProps/ctrlProp189.xml"/><Relationship Id="rId96" Type="http://schemas.openxmlformats.org/officeDocument/2006/relationships/ctrlProp" Target="../ctrlProps/ctrlProp194.xml"/><Relationship Id="rId111" Type="http://schemas.openxmlformats.org/officeDocument/2006/relationships/ctrlProp" Target="../ctrlProps/ctrlProp209.xml"/><Relationship Id="rId1" Type="http://schemas.openxmlformats.org/officeDocument/2006/relationships/printerSettings" Target="../printerSettings/printerSettings3.bin"/><Relationship Id="rId6" Type="http://schemas.openxmlformats.org/officeDocument/2006/relationships/ctrlProp" Target="../ctrlProps/ctrlProp104.xml"/><Relationship Id="rId15" Type="http://schemas.openxmlformats.org/officeDocument/2006/relationships/ctrlProp" Target="../ctrlProps/ctrlProp113.xml"/><Relationship Id="rId23" Type="http://schemas.openxmlformats.org/officeDocument/2006/relationships/ctrlProp" Target="../ctrlProps/ctrlProp121.xml"/><Relationship Id="rId28" Type="http://schemas.openxmlformats.org/officeDocument/2006/relationships/ctrlProp" Target="../ctrlProps/ctrlProp126.xml"/><Relationship Id="rId36" Type="http://schemas.openxmlformats.org/officeDocument/2006/relationships/ctrlProp" Target="../ctrlProps/ctrlProp134.xml"/><Relationship Id="rId49" Type="http://schemas.openxmlformats.org/officeDocument/2006/relationships/ctrlProp" Target="../ctrlProps/ctrlProp147.xml"/><Relationship Id="rId57" Type="http://schemas.openxmlformats.org/officeDocument/2006/relationships/ctrlProp" Target="../ctrlProps/ctrlProp155.xml"/><Relationship Id="rId106" Type="http://schemas.openxmlformats.org/officeDocument/2006/relationships/ctrlProp" Target="../ctrlProps/ctrlProp204.xml"/><Relationship Id="rId10" Type="http://schemas.openxmlformats.org/officeDocument/2006/relationships/ctrlProp" Target="../ctrlProps/ctrlProp108.xml"/><Relationship Id="rId31" Type="http://schemas.openxmlformats.org/officeDocument/2006/relationships/ctrlProp" Target="../ctrlProps/ctrlProp129.xml"/><Relationship Id="rId44" Type="http://schemas.openxmlformats.org/officeDocument/2006/relationships/ctrlProp" Target="../ctrlProps/ctrlProp142.xml"/><Relationship Id="rId52" Type="http://schemas.openxmlformats.org/officeDocument/2006/relationships/ctrlProp" Target="../ctrlProps/ctrlProp150.xml"/><Relationship Id="rId60" Type="http://schemas.openxmlformats.org/officeDocument/2006/relationships/ctrlProp" Target="../ctrlProps/ctrlProp158.xml"/><Relationship Id="rId65" Type="http://schemas.openxmlformats.org/officeDocument/2006/relationships/ctrlProp" Target="../ctrlProps/ctrlProp163.xml"/><Relationship Id="rId73" Type="http://schemas.openxmlformats.org/officeDocument/2006/relationships/ctrlProp" Target="../ctrlProps/ctrlProp171.xml"/><Relationship Id="rId78" Type="http://schemas.openxmlformats.org/officeDocument/2006/relationships/ctrlProp" Target="../ctrlProps/ctrlProp176.xml"/><Relationship Id="rId81" Type="http://schemas.openxmlformats.org/officeDocument/2006/relationships/ctrlProp" Target="../ctrlProps/ctrlProp179.xml"/><Relationship Id="rId86" Type="http://schemas.openxmlformats.org/officeDocument/2006/relationships/ctrlProp" Target="../ctrlProps/ctrlProp184.xml"/><Relationship Id="rId94" Type="http://schemas.openxmlformats.org/officeDocument/2006/relationships/ctrlProp" Target="../ctrlProps/ctrlProp192.xml"/><Relationship Id="rId99" Type="http://schemas.openxmlformats.org/officeDocument/2006/relationships/ctrlProp" Target="../ctrlProps/ctrlProp197.xml"/><Relationship Id="rId101" Type="http://schemas.openxmlformats.org/officeDocument/2006/relationships/ctrlProp" Target="../ctrlProps/ctrlProp199.xml"/><Relationship Id="rId4" Type="http://schemas.openxmlformats.org/officeDocument/2006/relationships/ctrlProp" Target="../ctrlProps/ctrlProp102.xml"/><Relationship Id="rId9" Type="http://schemas.openxmlformats.org/officeDocument/2006/relationships/ctrlProp" Target="../ctrlProps/ctrlProp107.xml"/><Relationship Id="rId13" Type="http://schemas.openxmlformats.org/officeDocument/2006/relationships/ctrlProp" Target="../ctrlProps/ctrlProp111.xml"/><Relationship Id="rId18" Type="http://schemas.openxmlformats.org/officeDocument/2006/relationships/ctrlProp" Target="../ctrlProps/ctrlProp116.xml"/><Relationship Id="rId39" Type="http://schemas.openxmlformats.org/officeDocument/2006/relationships/ctrlProp" Target="../ctrlProps/ctrlProp137.xml"/><Relationship Id="rId109" Type="http://schemas.openxmlformats.org/officeDocument/2006/relationships/ctrlProp" Target="../ctrlProps/ctrlProp207.xml"/><Relationship Id="rId34" Type="http://schemas.openxmlformats.org/officeDocument/2006/relationships/ctrlProp" Target="../ctrlProps/ctrlProp132.xml"/><Relationship Id="rId50" Type="http://schemas.openxmlformats.org/officeDocument/2006/relationships/ctrlProp" Target="../ctrlProps/ctrlProp148.xml"/><Relationship Id="rId55" Type="http://schemas.openxmlformats.org/officeDocument/2006/relationships/ctrlProp" Target="../ctrlProps/ctrlProp153.xml"/><Relationship Id="rId76" Type="http://schemas.openxmlformats.org/officeDocument/2006/relationships/ctrlProp" Target="../ctrlProps/ctrlProp174.xml"/><Relationship Id="rId97" Type="http://schemas.openxmlformats.org/officeDocument/2006/relationships/ctrlProp" Target="../ctrlProps/ctrlProp195.xml"/><Relationship Id="rId104" Type="http://schemas.openxmlformats.org/officeDocument/2006/relationships/ctrlProp" Target="../ctrlProps/ctrlProp202.xml"/><Relationship Id="rId7" Type="http://schemas.openxmlformats.org/officeDocument/2006/relationships/ctrlProp" Target="../ctrlProps/ctrlProp105.xml"/><Relationship Id="rId71" Type="http://schemas.openxmlformats.org/officeDocument/2006/relationships/ctrlProp" Target="../ctrlProps/ctrlProp169.xml"/><Relationship Id="rId92" Type="http://schemas.openxmlformats.org/officeDocument/2006/relationships/ctrlProp" Target="../ctrlProps/ctrlProp190.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221.xml"/><Relationship Id="rId18" Type="http://schemas.openxmlformats.org/officeDocument/2006/relationships/ctrlProp" Target="../ctrlProps/ctrlProp226.xml"/><Relationship Id="rId26" Type="http://schemas.openxmlformats.org/officeDocument/2006/relationships/ctrlProp" Target="../ctrlProps/ctrlProp234.xml"/><Relationship Id="rId39" Type="http://schemas.openxmlformats.org/officeDocument/2006/relationships/ctrlProp" Target="../ctrlProps/ctrlProp247.xml"/><Relationship Id="rId21" Type="http://schemas.openxmlformats.org/officeDocument/2006/relationships/ctrlProp" Target="../ctrlProps/ctrlProp229.xml"/><Relationship Id="rId34" Type="http://schemas.openxmlformats.org/officeDocument/2006/relationships/ctrlProp" Target="../ctrlProps/ctrlProp242.xml"/><Relationship Id="rId42" Type="http://schemas.openxmlformats.org/officeDocument/2006/relationships/ctrlProp" Target="../ctrlProps/ctrlProp250.xml"/><Relationship Id="rId47" Type="http://schemas.openxmlformats.org/officeDocument/2006/relationships/ctrlProp" Target="../ctrlProps/ctrlProp255.xml"/><Relationship Id="rId50" Type="http://schemas.openxmlformats.org/officeDocument/2006/relationships/ctrlProp" Target="../ctrlProps/ctrlProp258.xml"/><Relationship Id="rId55" Type="http://schemas.openxmlformats.org/officeDocument/2006/relationships/ctrlProp" Target="../ctrlProps/ctrlProp263.xml"/><Relationship Id="rId63" Type="http://schemas.openxmlformats.org/officeDocument/2006/relationships/ctrlProp" Target="../ctrlProps/ctrlProp271.xml"/><Relationship Id="rId68" Type="http://schemas.openxmlformats.org/officeDocument/2006/relationships/ctrlProp" Target="../ctrlProps/ctrlProp276.xml"/><Relationship Id="rId76" Type="http://schemas.openxmlformats.org/officeDocument/2006/relationships/ctrlProp" Target="../ctrlProps/ctrlProp284.xml"/><Relationship Id="rId7" Type="http://schemas.openxmlformats.org/officeDocument/2006/relationships/ctrlProp" Target="../ctrlProps/ctrlProp215.xml"/><Relationship Id="rId71" Type="http://schemas.openxmlformats.org/officeDocument/2006/relationships/ctrlProp" Target="../ctrlProps/ctrlProp279.xml"/><Relationship Id="rId2" Type="http://schemas.openxmlformats.org/officeDocument/2006/relationships/drawing" Target="../drawings/drawing4.xml"/><Relationship Id="rId16" Type="http://schemas.openxmlformats.org/officeDocument/2006/relationships/ctrlProp" Target="../ctrlProps/ctrlProp224.xml"/><Relationship Id="rId29" Type="http://schemas.openxmlformats.org/officeDocument/2006/relationships/ctrlProp" Target="../ctrlProps/ctrlProp237.xml"/><Relationship Id="rId11" Type="http://schemas.openxmlformats.org/officeDocument/2006/relationships/ctrlProp" Target="../ctrlProps/ctrlProp219.xml"/><Relationship Id="rId24" Type="http://schemas.openxmlformats.org/officeDocument/2006/relationships/ctrlProp" Target="../ctrlProps/ctrlProp232.xml"/><Relationship Id="rId32" Type="http://schemas.openxmlformats.org/officeDocument/2006/relationships/ctrlProp" Target="../ctrlProps/ctrlProp240.xml"/><Relationship Id="rId37" Type="http://schemas.openxmlformats.org/officeDocument/2006/relationships/ctrlProp" Target="../ctrlProps/ctrlProp245.xml"/><Relationship Id="rId40" Type="http://schemas.openxmlformats.org/officeDocument/2006/relationships/ctrlProp" Target="../ctrlProps/ctrlProp248.xml"/><Relationship Id="rId45" Type="http://schemas.openxmlformats.org/officeDocument/2006/relationships/ctrlProp" Target="../ctrlProps/ctrlProp253.xml"/><Relationship Id="rId53" Type="http://schemas.openxmlformats.org/officeDocument/2006/relationships/ctrlProp" Target="../ctrlProps/ctrlProp261.xml"/><Relationship Id="rId58" Type="http://schemas.openxmlformats.org/officeDocument/2006/relationships/ctrlProp" Target="../ctrlProps/ctrlProp266.xml"/><Relationship Id="rId66" Type="http://schemas.openxmlformats.org/officeDocument/2006/relationships/ctrlProp" Target="../ctrlProps/ctrlProp274.xml"/><Relationship Id="rId74" Type="http://schemas.openxmlformats.org/officeDocument/2006/relationships/ctrlProp" Target="../ctrlProps/ctrlProp282.xml"/><Relationship Id="rId79" Type="http://schemas.openxmlformats.org/officeDocument/2006/relationships/ctrlProp" Target="../ctrlProps/ctrlProp287.xml"/><Relationship Id="rId5" Type="http://schemas.openxmlformats.org/officeDocument/2006/relationships/ctrlProp" Target="../ctrlProps/ctrlProp213.xml"/><Relationship Id="rId61" Type="http://schemas.openxmlformats.org/officeDocument/2006/relationships/ctrlProp" Target="../ctrlProps/ctrlProp269.xml"/><Relationship Id="rId82" Type="http://schemas.openxmlformats.org/officeDocument/2006/relationships/ctrlProp" Target="../ctrlProps/ctrlProp290.xml"/><Relationship Id="rId10" Type="http://schemas.openxmlformats.org/officeDocument/2006/relationships/ctrlProp" Target="../ctrlProps/ctrlProp218.xml"/><Relationship Id="rId19" Type="http://schemas.openxmlformats.org/officeDocument/2006/relationships/ctrlProp" Target="../ctrlProps/ctrlProp227.xml"/><Relationship Id="rId31" Type="http://schemas.openxmlformats.org/officeDocument/2006/relationships/ctrlProp" Target="../ctrlProps/ctrlProp239.xml"/><Relationship Id="rId44" Type="http://schemas.openxmlformats.org/officeDocument/2006/relationships/ctrlProp" Target="../ctrlProps/ctrlProp252.xml"/><Relationship Id="rId52" Type="http://schemas.openxmlformats.org/officeDocument/2006/relationships/ctrlProp" Target="../ctrlProps/ctrlProp260.xml"/><Relationship Id="rId60" Type="http://schemas.openxmlformats.org/officeDocument/2006/relationships/ctrlProp" Target="../ctrlProps/ctrlProp268.xml"/><Relationship Id="rId65" Type="http://schemas.openxmlformats.org/officeDocument/2006/relationships/ctrlProp" Target="../ctrlProps/ctrlProp273.xml"/><Relationship Id="rId73" Type="http://schemas.openxmlformats.org/officeDocument/2006/relationships/ctrlProp" Target="../ctrlProps/ctrlProp281.xml"/><Relationship Id="rId78" Type="http://schemas.openxmlformats.org/officeDocument/2006/relationships/ctrlProp" Target="../ctrlProps/ctrlProp286.xml"/><Relationship Id="rId81" Type="http://schemas.openxmlformats.org/officeDocument/2006/relationships/ctrlProp" Target="../ctrlProps/ctrlProp289.xml"/><Relationship Id="rId4" Type="http://schemas.openxmlformats.org/officeDocument/2006/relationships/ctrlProp" Target="../ctrlProps/ctrlProp212.xml"/><Relationship Id="rId9" Type="http://schemas.openxmlformats.org/officeDocument/2006/relationships/ctrlProp" Target="../ctrlProps/ctrlProp217.xml"/><Relationship Id="rId14" Type="http://schemas.openxmlformats.org/officeDocument/2006/relationships/ctrlProp" Target="../ctrlProps/ctrlProp222.xml"/><Relationship Id="rId22" Type="http://schemas.openxmlformats.org/officeDocument/2006/relationships/ctrlProp" Target="../ctrlProps/ctrlProp230.xml"/><Relationship Id="rId27" Type="http://schemas.openxmlformats.org/officeDocument/2006/relationships/ctrlProp" Target="../ctrlProps/ctrlProp235.xml"/><Relationship Id="rId30" Type="http://schemas.openxmlformats.org/officeDocument/2006/relationships/ctrlProp" Target="../ctrlProps/ctrlProp238.xml"/><Relationship Id="rId35" Type="http://schemas.openxmlformats.org/officeDocument/2006/relationships/ctrlProp" Target="../ctrlProps/ctrlProp243.xml"/><Relationship Id="rId43" Type="http://schemas.openxmlformats.org/officeDocument/2006/relationships/ctrlProp" Target="../ctrlProps/ctrlProp251.xml"/><Relationship Id="rId48" Type="http://schemas.openxmlformats.org/officeDocument/2006/relationships/ctrlProp" Target="../ctrlProps/ctrlProp256.xml"/><Relationship Id="rId56" Type="http://schemas.openxmlformats.org/officeDocument/2006/relationships/ctrlProp" Target="../ctrlProps/ctrlProp264.xml"/><Relationship Id="rId64" Type="http://schemas.openxmlformats.org/officeDocument/2006/relationships/ctrlProp" Target="../ctrlProps/ctrlProp272.xml"/><Relationship Id="rId69" Type="http://schemas.openxmlformats.org/officeDocument/2006/relationships/ctrlProp" Target="../ctrlProps/ctrlProp277.xml"/><Relationship Id="rId77" Type="http://schemas.openxmlformats.org/officeDocument/2006/relationships/ctrlProp" Target="../ctrlProps/ctrlProp285.xml"/><Relationship Id="rId8" Type="http://schemas.openxmlformats.org/officeDocument/2006/relationships/ctrlProp" Target="../ctrlProps/ctrlProp216.xml"/><Relationship Id="rId51" Type="http://schemas.openxmlformats.org/officeDocument/2006/relationships/ctrlProp" Target="../ctrlProps/ctrlProp259.xml"/><Relationship Id="rId72" Type="http://schemas.openxmlformats.org/officeDocument/2006/relationships/ctrlProp" Target="../ctrlProps/ctrlProp280.xml"/><Relationship Id="rId80" Type="http://schemas.openxmlformats.org/officeDocument/2006/relationships/ctrlProp" Target="../ctrlProps/ctrlProp288.xml"/><Relationship Id="rId3" Type="http://schemas.openxmlformats.org/officeDocument/2006/relationships/vmlDrawing" Target="../drawings/vmlDrawing3.vml"/><Relationship Id="rId12" Type="http://schemas.openxmlformats.org/officeDocument/2006/relationships/ctrlProp" Target="../ctrlProps/ctrlProp220.xml"/><Relationship Id="rId17" Type="http://schemas.openxmlformats.org/officeDocument/2006/relationships/ctrlProp" Target="../ctrlProps/ctrlProp225.xml"/><Relationship Id="rId25" Type="http://schemas.openxmlformats.org/officeDocument/2006/relationships/ctrlProp" Target="../ctrlProps/ctrlProp233.xml"/><Relationship Id="rId33" Type="http://schemas.openxmlformats.org/officeDocument/2006/relationships/ctrlProp" Target="../ctrlProps/ctrlProp241.xml"/><Relationship Id="rId38" Type="http://schemas.openxmlformats.org/officeDocument/2006/relationships/ctrlProp" Target="../ctrlProps/ctrlProp246.xml"/><Relationship Id="rId46" Type="http://schemas.openxmlformats.org/officeDocument/2006/relationships/ctrlProp" Target="../ctrlProps/ctrlProp254.xml"/><Relationship Id="rId59" Type="http://schemas.openxmlformats.org/officeDocument/2006/relationships/ctrlProp" Target="../ctrlProps/ctrlProp267.xml"/><Relationship Id="rId67" Type="http://schemas.openxmlformats.org/officeDocument/2006/relationships/ctrlProp" Target="../ctrlProps/ctrlProp275.xml"/><Relationship Id="rId20" Type="http://schemas.openxmlformats.org/officeDocument/2006/relationships/ctrlProp" Target="../ctrlProps/ctrlProp228.xml"/><Relationship Id="rId41" Type="http://schemas.openxmlformats.org/officeDocument/2006/relationships/ctrlProp" Target="../ctrlProps/ctrlProp249.xml"/><Relationship Id="rId54" Type="http://schemas.openxmlformats.org/officeDocument/2006/relationships/ctrlProp" Target="../ctrlProps/ctrlProp262.xml"/><Relationship Id="rId62" Type="http://schemas.openxmlformats.org/officeDocument/2006/relationships/ctrlProp" Target="../ctrlProps/ctrlProp270.xml"/><Relationship Id="rId70" Type="http://schemas.openxmlformats.org/officeDocument/2006/relationships/ctrlProp" Target="../ctrlProps/ctrlProp278.xml"/><Relationship Id="rId75" Type="http://schemas.openxmlformats.org/officeDocument/2006/relationships/ctrlProp" Target="../ctrlProps/ctrlProp283.xml"/><Relationship Id="rId83" Type="http://schemas.openxmlformats.org/officeDocument/2006/relationships/ctrlProp" Target="../ctrlProps/ctrlProp291.xml"/><Relationship Id="rId1" Type="http://schemas.openxmlformats.org/officeDocument/2006/relationships/printerSettings" Target="../printerSettings/printerSettings4.bin"/><Relationship Id="rId6" Type="http://schemas.openxmlformats.org/officeDocument/2006/relationships/ctrlProp" Target="../ctrlProps/ctrlProp214.xml"/><Relationship Id="rId15" Type="http://schemas.openxmlformats.org/officeDocument/2006/relationships/ctrlProp" Target="../ctrlProps/ctrlProp223.xml"/><Relationship Id="rId23" Type="http://schemas.openxmlformats.org/officeDocument/2006/relationships/ctrlProp" Target="../ctrlProps/ctrlProp231.xml"/><Relationship Id="rId28" Type="http://schemas.openxmlformats.org/officeDocument/2006/relationships/ctrlProp" Target="../ctrlProps/ctrlProp236.xml"/><Relationship Id="rId36" Type="http://schemas.openxmlformats.org/officeDocument/2006/relationships/ctrlProp" Target="../ctrlProps/ctrlProp244.xml"/><Relationship Id="rId49" Type="http://schemas.openxmlformats.org/officeDocument/2006/relationships/ctrlProp" Target="../ctrlProps/ctrlProp257.xml"/><Relationship Id="rId57" Type="http://schemas.openxmlformats.org/officeDocument/2006/relationships/ctrlProp" Target="../ctrlProps/ctrlProp265.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14.xml"/><Relationship Id="rId21" Type="http://schemas.openxmlformats.org/officeDocument/2006/relationships/ctrlProp" Target="../ctrlProps/ctrlProp309.xml"/><Relationship Id="rId42" Type="http://schemas.openxmlformats.org/officeDocument/2006/relationships/ctrlProp" Target="../ctrlProps/ctrlProp330.xml"/><Relationship Id="rId47" Type="http://schemas.openxmlformats.org/officeDocument/2006/relationships/ctrlProp" Target="../ctrlProps/ctrlProp335.xml"/><Relationship Id="rId63" Type="http://schemas.openxmlformats.org/officeDocument/2006/relationships/ctrlProp" Target="../ctrlProps/ctrlProp351.xml"/><Relationship Id="rId68" Type="http://schemas.openxmlformats.org/officeDocument/2006/relationships/ctrlProp" Target="../ctrlProps/ctrlProp356.xml"/><Relationship Id="rId84" Type="http://schemas.openxmlformats.org/officeDocument/2006/relationships/ctrlProp" Target="../ctrlProps/ctrlProp372.xml"/><Relationship Id="rId89" Type="http://schemas.openxmlformats.org/officeDocument/2006/relationships/ctrlProp" Target="../ctrlProps/ctrlProp377.xml"/><Relationship Id="rId2" Type="http://schemas.openxmlformats.org/officeDocument/2006/relationships/drawing" Target="../drawings/drawing5.xml"/><Relationship Id="rId16" Type="http://schemas.openxmlformats.org/officeDocument/2006/relationships/ctrlProp" Target="../ctrlProps/ctrlProp304.xml"/><Relationship Id="rId29" Type="http://schemas.openxmlformats.org/officeDocument/2006/relationships/ctrlProp" Target="../ctrlProps/ctrlProp317.xml"/><Relationship Id="rId107" Type="http://schemas.openxmlformats.org/officeDocument/2006/relationships/ctrlProp" Target="../ctrlProps/ctrlProp395.xml"/><Relationship Id="rId11" Type="http://schemas.openxmlformats.org/officeDocument/2006/relationships/ctrlProp" Target="../ctrlProps/ctrlProp299.xml"/><Relationship Id="rId24" Type="http://schemas.openxmlformats.org/officeDocument/2006/relationships/ctrlProp" Target="../ctrlProps/ctrlProp312.xml"/><Relationship Id="rId32" Type="http://schemas.openxmlformats.org/officeDocument/2006/relationships/ctrlProp" Target="../ctrlProps/ctrlProp320.xml"/><Relationship Id="rId37" Type="http://schemas.openxmlformats.org/officeDocument/2006/relationships/ctrlProp" Target="../ctrlProps/ctrlProp325.xml"/><Relationship Id="rId40" Type="http://schemas.openxmlformats.org/officeDocument/2006/relationships/ctrlProp" Target="../ctrlProps/ctrlProp328.xml"/><Relationship Id="rId45" Type="http://schemas.openxmlformats.org/officeDocument/2006/relationships/ctrlProp" Target="../ctrlProps/ctrlProp333.xml"/><Relationship Id="rId53" Type="http://schemas.openxmlformats.org/officeDocument/2006/relationships/ctrlProp" Target="../ctrlProps/ctrlProp341.xml"/><Relationship Id="rId58" Type="http://schemas.openxmlformats.org/officeDocument/2006/relationships/ctrlProp" Target="../ctrlProps/ctrlProp346.xml"/><Relationship Id="rId66" Type="http://schemas.openxmlformats.org/officeDocument/2006/relationships/ctrlProp" Target="../ctrlProps/ctrlProp354.xml"/><Relationship Id="rId74" Type="http://schemas.openxmlformats.org/officeDocument/2006/relationships/ctrlProp" Target="../ctrlProps/ctrlProp362.xml"/><Relationship Id="rId79" Type="http://schemas.openxmlformats.org/officeDocument/2006/relationships/ctrlProp" Target="../ctrlProps/ctrlProp367.xml"/><Relationship Id="rId87" Type="http://schemas.openxmlformats.org/officeDocument/2006/relationships/ctrlProp" Target="../ctrlProps/ctrlProp375.xml"/><Relationship Id="rId102" Type="http://schemas.openxmlformats.org/officeDocument/2006/relationships/ctrlProp" Target="../ctrlProps/ctrlProp390.xml"/><Relationship Id="rId110" Type="http://schemas.openxmlformats.org/officeDocument/2006/relationships/ctrlProp" Target="../ctrlProps/ctrlProp398.xml"/><Relationship Id="rId5" Type="http://schemas.openxmlformats.org/officeDocument/2006/relationships/ctrlProp" Target="../ctrlProps/ctrlProp293.xml"/><Relationship Id="rId61" Type="http://schemas.openxmlformats.org/officeDocument/2006/relationships/ctrlProp" Target="../ctrlProps/ctrlProp349.xml"/><Relationship Id="rId82" Type="http://schemas.openxmlformats.org/officeDocument/2006/relationships/ctrlProp" Target="../ctrlProps/ctrlProp370.xml"/><Relationship Id="rId90" Type="http://schemas.openxmlformats.org/officeDocument/2006/relationships/ctrlProp" Target="../ctrlProps/ctrlProp378.xml"/><Relationship Id="rId95" Type="http://schemas.openxmlformats.org/officeDocument/2006/relationships/ctrlProp" Target="../ctrlProps/ctrlProp383.xml"/><Relationship Id="rId19" Type="http://schemas.openxmlformats.org/officeDocument/2006/relationships/ctrlProp" Target="../ctrlProps/ctrlProp307.xml"/><Relationship Id="rId14" Type="http://schemas.openxmlformats.org/officeDocument/2006/relationships/ctrlProp" Target="../ctrlProps/ctrlProp302.xml"/><Relationship Id="rId22" Type="http://schemas.openxmlformats.org/officeDocument/2006/relationships/ctrlProp" Target="../ctrlProps/ctrlProp310.xml"/><Relationship Id="rId27" Type="http://schemas.openxmlformats.org/officeDocument/2006/relationships/ctrlProp" Target="../ctrlProps/ctrlProp315.xml"/><Relationship Id="rId30" Type="http://schemas.openxmlformats.org/officeDocument/2006/relationships/ctrlProp" Target="../ctrlProps/ctrlProp318.xml"/><Relationship Id="rId35" Type="http://schemas.openxmlformats.org/officeDocument/2006/relationships/ctrlProp" Target="../ctrlProps/ctrlProp323.xml"/><Relationship Id="rId43" Type="http://schemas.openxmlformats.org/officeDocument/2006/relationships/ctrlProp" Target="../ctrlProps/ctrlProp331.xml"/><Relationship Id="rId48" Type="http://schemas.openxmlformats.org/officeDocument/2006/relationships/ctrlProp" Target="../ctrlProps/ctrlProp336.xml"/><Relationship Id="rId56" Type="http://schemas.openxmlformats.org/officeDocument/2006/relationships/ctrlProp" Target="../ctrlProps/ctrlProp344.xml"/><Relationship Id="rId64" Type="http://schemas.openxmlformats.org/officeDocument/2006/relationships/ctrlProp" Target="../ctrlProps/ctrlProp352.xml"/><Relationship Id="rId69" Type="http://schemas.openxmlformats.org/officeDocument/2006/relationships/ctrlProp" Target="../ctrlProps/ctrlProp357.xml"/><Relationship Id="rId77" Type="http://schemas.openxmlformats.org/officeDocument/2006/relationships/ctrlProp" Target="../ctrlProps/ctrlProp365.xml"/><Relationship Id="rId100" Type="http://schemas.openxmlformats.org/officeDocument/2006/relationships/ctrlProp" Target="../ctrlProps/ctrlProp388.xml"/><Relationship Id="rId105" Type="http://schemas.openxmlformats.org/officeDocument/2006/relationships/ctrlProp" Target="../ctrlProps/ctrlProp393.xml"/><Relationship Id="rId8" Type="http://schemas.openxmlformats.org/officeDocument/2006/relationships/ctrlProp" Target="../ctrlProps/ctrlProp296.xml"/><Relationship Id="rId51" Type="http://schemas.openxmlformats.org/officeDocument/2006/relationships/ctrlProp" Target="../ctrlProps/ctrlProp339.xml"/><Relationship Id="rId72" Type="http://schemas.openxmlformats.org/officeDocument/2006/relationships/ctrlProp" Target="../ctrlProps/ctrlProp360.xml"/><Relationship Id="rId80" Type="http://schemas.openxmlformats.org/officeDocument/2006/relationships/ctrlProp" Target="../ctrlProps/ctrlProp368.xml"/><Relationship Id="rId85" Type="http://schemas.openxmlformats.org/officeDocument/2006/relationships/ctrlProp" Target="../ctrlProps/ctrlProp373.xml"/><Relationship Id="rId93" Type="http://schemas.openxmlformats.org/officeDocument/2006/relationships/ctrlProp" Target="../ctrlProps/ctrlProp381.xml"/><Relationship Id="rId98" Type="http://schemas.openxmlformats.org/officeDocument/2006/relationships/ctrlProp" Target="../ctrlProps/ctrlProp386.xml"/><Relationship Id="rId3" Type="http://schemas.openxmlformats.org/officeDocument/2006/relationships/vmlDrawing" Target="../drawings/vmlDrawing4.vml"/><Relationship Id="rId12" Type="http://schemas.openxmlformats.org/officeDocument/2006/relationships/ctrlProp" Target="../ctrlProps/ctrlProp300.xml"/><Relationship Id="rId17" Type="http://schemas.openxmlformats.org/officeDocument/2006/relationships/ctrlProp" Target="../ctrlProps/ctrlProp305.xml"/><Relationship Id="rId25" Type="http://schemas.openxmlformats.org/officeDocument/2006/relationships/ctrlProp" Target="../ctrlProps/ctrlProp313.xml"/><Relationship Id="rId33" Type="http://schemas.openxmlformats.org/officeDocument/2006/relationships/ctrlProp" Target="../ctrlProps/ctrlProp321.xml"/><Relationship Id="rId38" Type="http://schemas.openxmlformats.org/officeDocument/2006/relationships/ctrlProp" Target="../ctrlProps/ctrlProp326.xml"/><Relationship Id="rId46" Type="http://schemas.openxmlformats.org/officeDocument/2006/relationships/ctrlProp" Target="../ctrlProps/ctrlProp334.xml"/><Relationship Id="rId59" Type="http://schemas.openxmlformats.org/officeDocument/2006/relationships/ctrlProp" Target="../ctrlProps/ctrlProp347.xml"/><Relationship Id="rId67" Type="http://schemas.openxmlformats.org/officeDocument/2006/relationships/ctrlProp" Target="../ctrlProps/ctrlProp355.xml"/><Relationship Id="rId103" Type="http://schemas.openxmlformats.org/officeDocument/2006/relationships/ctrlProp" Target="../ctrlProps/ctrlProp391.xml"/><Relationship Id="rId108" Type="http://schemas.openxmlformats.org/officeDocument/2006/relationships/ctrlProp" Target="../ctrlProps/ctrlProp396.xml"/><Relationship Id="rId20" Type="http://schemas.openxmlformats.org/officeDocument/2006/relationships/ctrlProp" Target="../ctrlProps/ctrlProp308.xml"/><Relationship Id="rId41" Type="http://schemas.openxmlformats.org/officeDocument/2006/relationships/ctrlProp" Target="../ctrlProps/ctrlProp329.xml"/><Relationship Id="rId54" Type="http://schemas.openxmlformats.org/officeDocument/2006/relationships/ctrlProp" Target="../ctrlProps/ctrlProp342.xml"/><Relationship Id="rId62" Type="http://schemas.openxmlformats.org/officeDocument/2006/relationships/ctrlProp" Target="../ctrlProps/ctrlProp350.xml"/><Relationship Id="rId70" Type="http://schemas.openxmlformats.org/officeDocument/2006/relationships/ctrlProp" Target="../ctrlProps/ctrlProp358.xml"/><Relationship Id="rId75" Type="http://schemas.openxmlformats.org/officeDocument/2006/relationships/ctrlProp" Target="../ctrlProps/ctrlProp363.xml"/><Relationship Id="rId83" Type="http://schemas.openxmlformats.org/officeDocument/2006/relationships/ctrlProp" Target="../ctrlProps/ctrlProp371.xml"/><Relationship Id="rId88" Type="http://schemas.openxmlformats.org/officeDocument/2006/relationships/ctrlProp" Target="../ctrlProps/ctrlProp376.xml"/><Relationship Id="rId91" Type="http://schemas.openxmlformats.org/officeDocument/2006/relationships/ctrlProp" Target="../ctrlProps/ctrlProp379.xml"/><Relationship Id="rId96" Type="http://schemas.openxmlformats.org/officeDocument/2006/relationships/ctrlProp" Target="../ctrlProps/ctrlProp384.xml"/><Relationship Id="rId1" Type="http://schemas.openxmlformats.org/officeDocument/2006/relationships/printerSettings" Target="../printerSettings/printerSettings5.bin"/><Relationship Id="rId6" Type="http://schemas.openxmlformats.org/officeDocument/2006/relationships/ctrlProp" Target="../ctrlProps/ctrlProp294.xml"/><Relationship Id="rId15" Type="http://schemas.openxmlformats.org/officeDocument/2006/relationships/ctrlProp" Target="../ctrlProps/ctrlProp303.xml"/><Relationship Id="rId23" Type="http://schemas.openxmlformats.org/officeDocument/2006/relationships/ctrlProp" Target="../ctrlProps/ctrlProp311.xml"/><Relationship Id="rId28" Type="http://schemas.openxmlformats.org/officeDocument/2006/relationships/ctrlProp" Target="../ctrlProps/ctrlProp316.xml"/><Relationship Id="rId36" Type="http://schemas.openxmlformats.org/officeDocument/2006/relationships/ctrlProp" Target="../ctrlProps/ctrlProp324.xml"/><Relationship Id="rId49" Type="http://schemas.openxmlformats.org/officeDocument/2006/relationships/ctrlProp" Target="../ctrlProps/ctrlProp337.xml"/><Relationship Id="rId57" Type="http://schemas.openxmlformats.org/officeDocument/2006/relationships/ctrlProp" Target="../ctrlProps/ctrlProp345.xml"/><Relationship Id="rId106" Type="http://schemas.openxmlformats.org/officeDocument/2006/relationships/ctrlProp" Target="../ctrlProps/ctrlProp394.xml"/><Relationship Id="rId10" Type="http://schemas.openxmlformats.org/officeDocument/2006/relationships/ctrlProp" Target="../ctrlProps/ctrlProp298.xml"/><Relationship Id="rId31" Type="http://schemas.openxmlformats.org/officeDocument/2006/relationships/ctrlProp" Target="../ctrlProps/ctrlProp319.xml"/><Relationship Id="rId44" Type="http://schemas.openxmlformats.org/officeDocument/2006/relationships/ctrlProp" Target="../ctrlProps/ctrlProp332.xml"/><Relationship Id="rId52" Type="http://schemas.openxmlformats.org/officeDocument/2006/relationships/ctrlProp" Target="../ctrlProps/ctrlProp340.xml"/><Relationship Id="rId60" Type="http://schemas.openxmlformats.org/officeDocument/2006/relationships/ctrlProp" Target="../ctrlProps/ctrlProp348.xml"/><Relationship Id="rId65" Type="http://schemas.openxmlformats.org/officeDocument/2006/relationships/ctrlProp" Target="../ctrlProps/ctrlProp353.xml"/><Relationship Id="rId73" Type="http://schemas.openxmlformats.org/officeDocument/2006/relationships/ctrlProp" Target="../ctrlProps/ctrlProp361.xml"/><Relationship Id="rId78" Type="http://schemas.openxmlformats.org/officeDocument/2006/relationships/ctrlProp" Target="../ctrlProps/ctrlProp366.xml"/><Relationship Id="rId81" Type="http://schemas.openxmlformats.org/officeDocument/2006/relationships/ctrlProp" Target="../ctrlProps/ctrlProp369.xml"/><Relationship Id="rId86" Type="http://schemas.openxmlformats.org/officeDocument/2006/relationships/ctrlProp" Target="../ctrlProps/ctrlProp374.xml"/><Relationship Id="rId94" Type="http://schemas.openxmlformats.org/officeDocument/2006/relationships/ctrlProp" Target="../ctrlProps/ctrlProp382.xml"/><Relationship Id="rId99" Type="http://schemas.openxmlformats.org/officeDocument/2006/relationships/ctrlProp" Target="../ctrlProps/ctrlProp387.xml"/><Relationship Id="rId101" Type="http://schemas.openxmlformats.org/officeDocument/2006/relationships/ctrlProp" Target="../ctrlProps/ctrlProp389.xml"/><Relationship Id="rId4" Type="http://schemas.openxmlformats.org/officeDocument/2006/relationships/ctrlProp" Target="../ctrlProps/ctrlProp292.xml"/><Relationship Id="rId9" Type="http://schemas.openxmlformats.org/officeDocument/2006/relationships/ctrlProp" Target="../ctrlProps/ctrlProp297.xml"/><Relationship Id="rId13" Type="http://schemas.openxmlformats.org/officeDocument/2006/relationships/ctrlProp" Target="../ctrlProps/ctrlProp301.xml"/><Relationship Id="rId18" Type="http://schemas.openxmlformats.org/officeDocument/2006/relationships/ctrlProp" Target="../ctrlProps/ctrlProp306.xml"/><Relationship Id="rId39" Type="http://schemas.openxmlformats.org/officeDocument/2006/relationships/ctrlProp" Target="../ctrlProps/ctrlProp327.xml"/><Relationship Id="rId109" Type="http://schemas.openxmlformats.org/officeDocument/2006/relationships/ctrlProp" Target="../ctrlProps/ctrlProp397.xml"/><Relationship Id="rId34" Type="http://schemas.openxmlformats.org/officeDocument/2006/relationships/ctrlProp" Target="../ctrlProps/ctrlProp322.xml"/><Relationship Id="rId50" Type="http://schemas.openxmlformats.org/officeDocument/2006/relationships/ctrlProp" Target="../ctrlProps/ctrlProp338.xml"/><Relationship Id="rId55" Type="http://schemas.openxmlformats.org/officeDocument/2006/relationships/ctrlProp" Target="../ctrlProps/ctrlProp343.xml"/><Relationship Id="rId76" Type="http://schemas.openxmlformats.org/officeDocument/2006/relationships/ctrlProp" Target="../ctrlProps/ctrlProp364.xml"/><Relationship Id="rId97" Type="http://schemas.openxmlformats.org/officeDocument/2006/relationships/ctrlProp" Target="../ctrlProps/ctrlProp385.xml"/><Relationship Id="rId104" Type="http://schemas.openxmlformats.org/officeDocument/2006/relationships/ctrlProp" Target="../ctrlProps/ctrlProp392.xml"/><Relationship Id="rId7" Type="http://schemas.openxmlformats.org/officeDocument/2006/relationships/ctrlProp" Target="../ctrlProps/ctrlProp295.xml"/><Relationship Id="rId71" Type="http://schemas.openxmlformats.org/officeDocument/2006/relationships/ctrlProp" Target="../ctrlProps/ctrlProp359.xml"/><Relationship Id="rId92" Type="http://schemas.openxmlformats.org/officeDocument/2006/relationships/ctrlProp" Target="../ctrlProps/ctrlProp380.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408.xml"/><Relationship Id="rId18" Type="http://schemas.openxmlformats.org/officeDocument/2006/relationships/ctrlProp" Target="../ctrlProps/ctrlProp413.xml"/><Relationship Id="rId26" Type="http://schemas.openxmlformats.org/officeDocument/2006/relationships/ctrlProp" Target="../ctrlProps/ctrlProp421.xml"/><Relationship Id="rId39" Type="http://schemas.openxmlformats.org/officeDocument/2006/relationships/ctrlProp" Target="../ctrlProps/ctrlProp434.xml"/><Relationship Id="rId21" Type="http://schemas.openxmlformats.org/officeDocument/2006/relationships/ctrlProp" Target="../ctrlProps/ctrlProp416.xml"/><Relationship Id="rId34" Type="http://schemas.openxmlformats.org/officeDocument/2006/relationships/ctrlProp" Target="../ctrlProps/ctrlProp429.xml"/><Relationship Id="rId42" Type="http://schemas.openxmlformats.org/officeDocument/2006/relationships/ctrlProp" Target="../ctrlProps/ctrlProp437.xml"/><Relationship Id="rId47" Type="http://schemas.openxmlformats.org/officeDocument/2006/relationships/ctrlProp" Target="../ctrlProps/ctrlProp442.xml"/><Relationship Id="rId50" Type="http://schemas.openxmlformats.org/officeDocument/2006/relationships/ctrlProp" Target="../ctrlProps/ctrlProp445.xml"/><Relationship Id="rId55" Type="http://schemas.openxmlformats.org/officeDocument/2006/relationships/ctrlProp" Target="../ctrlProps/ctrlProp450.xml"/><Relationship Id="rId63" Type="http://schemas.openxmlformats.org/officeDocument/2006/relationships/ctrlProp" Target="../ctrlProps/ctrlProp458.xml"/><Relationship Id="rId68" Type="http://schemas.openxmlformats.org/officeDocument/2006/relationships/ctrlProp" Target="../ctrlProps/ctrlProp463.xml"/><Relationship Id="rId7" Type="http://schemas.openxmlformats.org/officeDocument/2006/relationships/ctrlProp" Target="../ctrlProps/ctrlProp402.xml"/><Relationship Id="rId2" Type="http://schemas.openxmlformats.org/officeDocument/2006/relationships/drawing" Target="../drawings/drawing6.xml"/><Relationship Id="rId16" Type="http://schemas.openxmlformats.org/officeDocument/2006/relationships/ctrlProp" Target="../ctrlProps/ctrlProp411.xml"/><Relationship Id="rId29" Type="http://schemas.openxmlformats.org/officeDocument/2006/relationships/ctrlProp" Target="../ctrlProps/ctrlProp424.xml"/><Relationship Id="rId1" Type="http://schemas.openxmlformats.org/officeDocument/2006/relationships/printerSettings" Target="../printerSettings/printerSettings6.bin"/><Relationship Id="rId6" Type="http://schemas.openxmlformats.org/officeDocument/2006/relationships/ctrlProp" Target="../ctrlProps/ctrlProp401.xml"/><Relationship Id="rId11" Type="http://schemas.openxmlformats.org/officeDocument/2006/relationships/ctrlProp" Target="../ctrlProps/ctrlProp406.xml"/><Relationship Id="rId24" Type="http://schemas.openxmlformats.org/officeDocument/2006/relationships/ctrlProp" Target="../ctrlProps/ctrlProp419.xml"/><Relationship Id="rId32" Type="http://schemas.openxmlformats.org/officeDocument/2006/relationships/ctrlProp" Target="../ctrlProps/ctrlProp427.xml"/><Relationship Id="rId37" Type="http://schemas.openxmlformats.org/officeDocument/2006/relationships/ctrlProp" Target="../ctrlProps/ctrlProp432.xml"/><Relationship Id="rId40" Type="http://schemas.openxmlformats.org/officeDocument/2006/relationships/ctrlProp" Target="../ctrlProps/ctrlProp435.xml"/><Relationship Id="rId45" Type="http://schemas.openxmlformats.org/officeDocument/2006/relationships/ctrlProp" Target="../ctrlProps/ctrlProp440.xml"/><Relationship Id="rId53" Type="http://schemas.openxmlformats.org/officeDocument/2006/relationships/ctrlProp" Target="../ctrlProps/ctrlProp448.xml"/><Relationship Id="rId58" Type="http://schemas.openxmlformats.org/officeDocument/2006/relationships/ctrlProp" Target="../ctrlProps/ctrlProp453.xml"/><Relationship Id="rId66" Type="http://schemas.openxmlformats.org/officeDocument/2006/relationships/ctrlProp" Target="../ctrlProps/ctrlProp461.xml"/><Relationship Id="rId5" Type="http://schemas.openxmlformats.org/officeDocument/2006/relationships/ctrlProp" Target="../ctrlProps/ctrlProp400.xml"/><Relationship Id="rId15" Type="http://schemas.openxmlformats.org/officeDocument/2006/relationships/ctrlProp" Target="../ctrlProps/ctrlProp410.xml"/><Relationship Id="rId23" Type="http://schemas.openxmlformats.org/officeDocument/2006/relationships/ctrlProp" Target="../ctrlProps/ctrlProp418.xml"/><Relationship Id="rId28" Type="http://schemas.openxmlformats.org/officeDocument/2006/relationships/ctrlProp" Target="../ctrlProps/ctrlProp423.xml"/><Relationship Id="rId36" Type="http://schemas.openxmlformats.org/officeDocument/2006/relationships/ctrlProp" Target="../ctrlProps/ctrlProp431.xml"/><Relationship Id="rId49" Type="http://schemas.openxmlformats.org/officeDocument/2006/relationships/ctrlProp" Target="../ctrlProps/ctrlProp444.xml"/><Relationship Id="rId57" Type="http://schemas.openxmlformats.org/officeDocument/2006/relationships/ctrlProp" Target="../ctrlProps/ctrlProp452.xml"/><Relationship Id="rId61" Type="http://schemas.openxmlformats.org/officeDocument/2006/relationships/ctrlProp" Target="../ctrlProps/ctrlProp456.xml"/><Relationship Id="rId10" Type="http://schemas.openxmlformats.org/officeDocument/2006/relationships/ctrlProp" Target="../ctrlProps/ctrlProp405.xml"/><Relationship Id="rId19" Type="http://schemas.openxmlformats.org/officeDocument/2006/relationships/ctrlProp" Target="../ctrlProps/ctrlProp414.xml"/><Relationship Id="rId31" Type="http://schemas.openxmlformats.org/officeDocument/2006/relationships/ctrlProp" Target="../ctrlProps/ctrlProp426.xml"/><Relationship Id="rId44" Type="http://schemas.openxmlformats.org/officeDocument/2006/relationships/ctrlProp" Target="../ctrlProps/ctrlProp439.xml"/><Relationship Id="rId52" Type="http://schemas.openxmlformats.org/officeDocument/2006/relationships/ctrlProp" Target="../ctrlProps/ctrlProp447.xml"/><Relationship Id="rId60" Type="http://schemas.openxmlformats.org/officeDocument/2006/relationships/ctrlProp" Target="../ctrlProps/ctrlProp455.xml"/><Relationship Id="rId65" Type="http://schemas.openxmlformats.org/officeDocument/2006/relationships/ctrlProp" Target="../ctrlProps/ctrlProp460.xml"/><Relationship Id="rId4" Type="http://schemas.openxmlformats.org/officeDocument/2006/relationships/ctrlProp" Target="../ctrlProps/ctrlProp399.xml"/><Relationship Id="rId9" Type="http://schemas.openxmlformats.org/officeDocument/2006/relationships/ctrlProp" Target="../ctrlProps/ctrlProp404.xml"/><Relationship Id="rId14" Type="http://schemas.openxmlformats.org/officeDocument/2006/relationships/ctrlProp" Target="../ctrlProps/ctrlProp409.xml"/><Relationship Id="rId22" Type="http://schemas.openxmlformats.org/officeDocument/2006/relationships/ctrlProp" Target="../ctrlProps/ctrlProp417.xml"/><Relationship Id="rId27" Type="http://schemas.openxmlformats.org/officeDocument/2006/relationships/ctrlProp" Target="../ctrlProps/ctrlProp422.xml"/><Relationship Id="rId30" Type="http://schemas.openxmlformats.org/officeDocument/2006/relationships/ctrlProp" Target="../ctrlProps/ctrlProp425.xml"/><Relationship Id="rId35" Type="http://schemas.openxmlformats.org/officeDocument/2006/relationships/ctrlProp" Target="../ctrlProps/ctrlProp430.xml"/><Relationship Id="rId43" Type="http://schemas.openxmlformats.org/officeDocument/2006/relationships/ctrlProp" Target="../ctrlProps/ctrlProp438.xml"/><Relationship Id="rId48" Type="http://schemas.openxmlformats.org/officeDocument/2006/relationships/ctrlProp" Target="../ctrlProps/ctrlProp443.xml"/><Relationship Id="rId56" Type="http://schemas.openxmlformats.org/officeDocument/2006/relationships/ctrlProp" Target="../ctrlProps/ctrlProp451.xml"/><Relationship Id="rId64" Type="http://schemas.openxmlformats.org/officeDocument/2006/relationships/ctrlProp" Target="../ctrlProps/ctrlProp459.xml"/><Relationship Id="rId69" Type="http://schemas.openxmlformats.org/officeDocument/2006/relationships/comments" Target="../comments1.xml"/><Relationship Id="rId8" Type="http://schemas.openxmlformats.org/officeDocument/2006/relationships/ctrlProp" Target="../ctrlProps/ctrlProp403.xml"/><Relationship Id="rId51" Type="http://schemas.openxmlformats.org/officeDocument/2006/relationships/ctrlProp" Target="../ctrlProps/ctrlProp446.xml"/><Relationship Id="rId3" Type="http://schemas.openxmlformats.org/officeDocument/2006/relationships/vmlDrawing" Target="../drawings/vmlDrawing5.vml"/><Relationship Id="rId12" Type="http://schemas.openxmlformats.org/officeDocument/2006/relationships/ctrlProp" Target="../ctrlProps/ctrlProp407.xml"/><Relationship Id="rId17" Type="http://schemas.openxmlformats.org/officeDocument/2006/relationships/ctrlProp" Target="../ctrlProps/ctrlProp412.xml"/><Relationship Id="rId25" Type="http://schemas.openxmlformats.org/officeDocument/2006/relationships/ctrlProp" Target="../ctrlProps/ctrlProp420.xml"/><Relationship Id="rId33" Type="http://schemas.openxmlformats.org/officeDocument/2006/relationships/ctrlProp" Target="../ctrlProps/ctrlProp428.xml"/><Relationship Id="rId38" Type="http://schemas.openxmlformats.org/officeDocument/2006/relationships/ctrlProp" Target="../ctrlProps/ctrlProp433.xml"/><Relationship Id="rId46" Type="http://schemas.openxmlformats.org/officeDocument/2006/relationships/ctrlProp" Target="../ctrlProps/ctrlProp441.xml"/><Relationship Id="rId59" Type="http://schemas.openxmlformats.org/officeDocument/2006/relationships/ctrlProp" Target="../ctrlProps/ctrlProp454.xml"/><Relationship Id="rId67" Type="http://schemas.openxmlformats.org/officeDocument/2006/relationships/ctrlProp" Target="../ctrlProps/ctrlProp462.xml"/><Relationship Id="rId20" Type="http://schemas.openxmlformats.org/officeDocument/2006/relationships/ctrlProp" Target="../ctrlProps/ctrlProp415.xml"/><Relationship Id="rId41" Type="http://schemas.openxmlformats.org/officeDocument/2006/relationships/ctrlProp" Target="../ctrlProps/ctrlProp436.xml"/><Relationship Id="rId54" Type="http://schemas.openxmlformats.org/officeDocument/2006/relationships/ctrlProp" Target="../ctrlProps/ctrlProp449.xml"/><Relationship Id="rId62" Type="http://schemas.openxmlformats.org/officeDocument/2006/relationships/ctrlProp" Target="../ctrlProps/ctrlProp45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69.xml"/><Relationship Id="rId13" Type="http://schemas.openxmlformats.org/officeDocument/2006/relationships/ctrlProp" Target="../ctrlProps/ctrlProp474.xml"/><Relationship Id="rId18" Type="http://schemas.openxmlformats.org/officeDocument/2006/relationships/ctrlProp" Target="../ctrlProps/ctrlProp479.xml"/><Relationship Id="rId3" Type="http://schemas.openxmlformats.org/officeDocument/2006/relationships/ctrlProp" Target="../ctrlProps/ctrlProp464.xml"/><Relationship Id="rId21" Type="http://schemas.openxmlformats.org/officeDocument/2006/relationships/ctrlProp" Target="../ctrlProps/ctrlProp482.xml"/><Relationship Id="rId7" Type="http://schemas.openxmlformats.org/officeDocument/2006/relationships/ctrlProp" Target="../ctrlProps/ctrlProp468.xml"/><Relationship Id="rId12" Type="http://schemas.openxmlformats.org/officeDocument/2006/relationships/ctrlProp" Target="../ctrlProps/ctrlProp473.xml"/><Relationship Id="rId17" Type="http://schemas.openxmlformats.org/officeDocument/2006/relationships/ctrlProp" Target="../ctrlProps/ctrlProp478.xml"/><Relationship Id="rId2" Type="http://schemas.openxmlformats.org/officeDocument/2006/relationships/vmlDrawing" Target="../drawings/vmlDrawing6.vml"/><Relationship Id="rId16" Type="http://schemas.openxmlformats.org/officeDocument/2006/relationships/ctrlProp" Target="../ctrlProps/ctrlProp477.xml"/><Relationship Id="rId20" Type="http://schemas.openxmlformats.org/officeDocument/2006/relationships/ctrlProp" Target="../ctrlProps/ctrlProp481.xml"/><Relationship Id="rId1" Type="http://schemas.openxmlformats.org/officeDocument/2006/relationships/drawing" Target="../drawings/drawing7.xml"/><Relationship Id="rId6" Type="http://schemas.openxmlformats.org/officeDocument/2006/relationships/ctrlProp" Target="../ctrlProps/ctrlProp467.xml"/><Relationship Id="rId11" Type="http://schemas.openxmlformats.org/officeDocument/2006/relationships/ctrlProp" Target="../ctrlProps/ctrlProp472.xml"/><Relationship Id="rId5" Type="http://schemas.openxmlformats.org/officeDocument/2006/relationships/ctrlProp" Target="../ctrlProps/ctrlProp466.xml"/><Relationship Id="rId15" Type="http://schemas.openxmlformats.org/officeDocument/2006/relationships/ctrlProp" Target="../ctrlProps/ctrlProp476.xml"/><Relationship Id="rId10" Type="http://schemas.openxmlformats.org/officeDocument/2006/relationships/ctrlProp" Target="../ctrlProps/ctrlProp471.xml"/><Relationship Id="rId19" Type="http://schemas.openxmlformats.org/officeDocument/2006/relationships/ctrlProp" Target="../ctrlProps/ctrlProp480.xml"/><Relationship Id="rId4" Type="http://schemas.openxmlformats.org/officeDocument/2006/relationships/ctrlProp" Target="../ctrlProps/ctrlProp465.xml"/><Relationship Id="rId9" Type="http://schemas.openxmlformats.org/officeDocument/2006/relationships/ctrlProp" Target="../ctrlProps/ctrlProp470.xml"/><Relationship Id="rId14" Type="http://schemas.openxmlformats.org/officeDocument/2006/relationships/ctrlProp" Target="../ctrlProps/ctrlProp475.xml"/><Relationship Id="rId22" Type="http://schemas.openxmlformats.org/officeDocument/2006/relationships/ctrlProp" Target="../ctrlProps/ctrlProp48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B30"/>
  <sheetViews>
    <sheetView topLeftCell="A16" zoomScale="80" zoomScaleNormal="80" workbookViewId="0">
      <selection activeCell="A9" sqref="A9:B9"/>
    </sheetView>
  </sheetViews>
  <sheetFormatPr baseColWidth="10" defaultColWidth="11.42578125" defaultRowHeight="15" x14ac:dyDescent="0.25"/>
  <cols>
    <col min="1" max="1" width="11.42578125" style="1"/>
    <col min="2" max="2" width="174.42578125" style="1" customWidth="1"/>
    <col min="3" max="16384" width="11.42578125" style="1"/>
  </cols>
  <sheetData>
    <row r="1" spans="1:2" ht="23.25" customHeight="1" thickTop="1" x14ac:dyDescent="0.25">
      <c r="A1" s="126"/>
      <c r="B1" s="127"/>
    </row>
    <row r="2" spans="1:2" x14ac:dyDescent="0.25">
      <c r="A2" s="28"/>
      <c r="B2" s="29"/>
    </row>
    <row r="3" spans="1:2" ht="27.75" x14ac:dyDescent="0.25">
      <c r="A3" s="128"/>
      <c r="B3" s="129"/>
    </row>
    <row r="4" spans="1:2" x14ac:dyDescent="0.25">
      <c r="A4" s="28"/>
      <c r="B4" s="29"/>
    </row>
    <row r="5" spans="1:2" ht="23.25" x14ac:dyDescent="0.35">
      <c r="A5" s="30"/>
      <c r="B5" s="31"/>
    </row>
    <row r="6" spans="1:2" ht="50.25" customHeight="1" x14ac:dyDescent="0.25">
      <c r="A6" s="130" t="s">
        <v>188</v>
      </c>
      <c r="B6" s="131"/>
    </row>
    <row r="7" spans="1:2" ht="25.5" x14ac:dyDescent="0.25">
      <c r="A7" s="32"/>
      <c r="B7" s="33"/>
    </row>
    <row r="8" spans="1:2" ht="25.5" x14ac:dyDescent="0.25">
      <c r="A8" s="132" t="s">
        <v>30</v>
      </c>
      <c r="B8" s="133"/>
    </row>
    <row r="9" spans="1:2" ht="221.25" customHeight="1" x14ac:dyDescent="0.25">
      <c r="A9" s="136" t="s">
        <v>192</v>
      </c>
      <c r="B9" s="137"/>
    </row>
    <row r="10" spans="1:2" ht="22.5" customHeight="1" x14ac:dyDescent="0.25">
      <c r="A10" s="34"/>
      <c r="B10" s="35" t="s">
        <v>116</v>
      </c>
    </row>
    <row r="11" spans="1:2" ht="22.5" customHeight="1" x14ac:dyDescent="0.25">
      <c r="A11" s="140" t="s">
        <v>191</v>
      </c>
      <c r="B11" s="141"/>
    </row>
    <row r="12" spans="1:2" ht="20.25" customHeight="1" x14ac:dyDescent="0.25">
      <c r="A12" s="140" t="s">
        <v>190</v>
      </c>
      <c r="B12" s="141"/>
    </row>
    <row r="13" spans="1:2" x14ac:dyDescent="0.25">
      <c r="A13" s="28"/>
      <c r="B13" s="29"/>
    </row>
    <row r="14" spans="1:2" ht="15.75" x14ac:dyDescent="0.25">
      <c r="A14" s="36"/>
      <c r="B14" s="37"/>
    </row>
    <row r="15" spans="1:2" ht="15.75" x14ac:dyDescent="0.25">
      <c r="A15" s="134"/>
      <c r="B15" s="135"/>
    </row>
    <row r="16" spans="1:2" ht="27" customHeight="1" x14ac:dyDescent="0.25">
      <c r="A16" s="132" t="s">
        <v>0</v>
      </c>
      <c r="B16" s="133"/>
    </row>
    <row r="17" spans="1:2" ht="18" x14ac:dyDescent="0.25">
      <c r="A17" s="142" t="s">
        <v>117</v>
      </c>
      <c r="B17" s="143"/>
    </row>
    <row r="18" spans="1:2" ht="18" x14ac:dyDescent="0.25">
      <c r="A18" s="142" t="s">
        <v>118</v>
      </c>
      <c r="B18" s="143"/>
    </row>
    <row r="19" spans="1:2" ht="20.25" customHeight="1" x14ac:dyDescent="0.25">
      <c r="A19" s="142" t="s">
        <v>119</v>
      </c>
      <c r="B19" s="143"/>
    </row>
    <row r="20" spans="1:2" ht="15" customHeight="1" x14ac:dyDescent="0.25">
      <c r="A20" s="142" t="s">
        <v>120</v>
      </c>
      <c r="B20" s="143"/>
    </row>
    <row r="21" spans="1:2" ht="15" customHeight="1" x14ac:dyDescent="0.25">
      <c r="A21" s="142" t="s">
        <v>167</v>
      </c>
      <c r="B21" s="143"/>
    </row>
    <row r="22" spans="1:2" ht="18" x14ac:dyDescent="0.25">
      <c r="A22" s="142" t="s">
        <v>121</v>
      </c>
      <c r="B22" s="143"/>
    </row>
    <row r="23" spans="1:2" ht="18" x14ac:dyDescent="0.25">
      <c r="A23" s="142" t="s">
        <v>122</v>
      </c>
      <c r="B23" s="143"/>
    </row>
    <row r="24" spans="1:2" ht="18" x14ac:dyDescent="0.25">
      <c r="A24" s="144" t="s">
        <v>159</v>
      </c>
      <c r="B24" s="145"/>
    </row>
    <row r="25" spans="1:2" x14ac:dyDescent="0.25">
      <c r="A25" s="28"/>
      <c r="B25" s="29"/>
    </row>
    <row r="26" spans="1:2" x14ac:dyDescent="0.25">
      <c r="A26" s="146"/>
      <c r="B26" s="147"/>
    </row>
    <row r="27" spans="1:2" x14ac:dyDescent="0.25">
      <c r="A27" s="28"/>
      <c r="B27" s="29"/>
    </row>
    <row r="28" spans="1:2" ht="15" customHeight="1" x14ac:dyDescent="0.25">
      <c r="A28" s="138" t="s">
        <v>33</v>
      </c>
      <c r="B28" s="139"/>
    </row>
    <row r="29" spans="1:2" ht="15.75" thickBot="1" x14ac:dyDescent="0.3">
      <c r="A29" s="38"/>
      <c r="B29" s="39"/>
    </row>
    <row r="30" spans="1:2" ht="15.75" thickTop="1" x14ac:dyDescent="0.25"/>
  </sheetData>
  <mergeCells count="19">
    <mergeCell ref="A28:B28"/>
    <mergeCell ref="A11:B11"/>
    <mergeCell ref="A12:B12"/>
    <mergeCell ref="A22:B22"/>
    <mergeCell ref="A24:B24"/>
    <mergeCell ref="A26:B26"/>
    <mergeCell ref="A17:B17"/>
    <mergeCell ref="A18:B18"/>
    <mergeCell ref="A19:B19"/>
    <mergeCell ref="A23:B23"/>
    <mergeCell ref="A20:B20"/>
    <mergeCell ref="A21:B21"/>
    <mergeCell ref="A1:B1"/>
    <mergeCell ref="A3:B3"/>
    <mergeCell ref="A6:B6"/>
    <mergeCell ref="A16:B16"/>
    <mergeCell ref="A15:B15"/>
    <mergeCell ref="A8:B8"/>
    <mergeCell ref="A9:B9"/>
  </mergeCells>
  <hyperlinks>
    <hyperlink ref="A17:B17" location="'A1'!A1" display="A1 le fondement/justification de l'offre de formation"/>
    <hyperlink ref="A22:B22" location="Résultats!A1" display="Résultats et interpretation"/>
    <hyperlink ref="A19:B19" location="'A3'!A1" display="A.3 L'inscription de l'offre de formation dans un cadre national, régional et international"/>
    <hyperlink ref="A18:B18" location="'A2'!A1" display="A.2 L'architecure de l'offre de formation"/>
    <hyperlink ref="A23:B23" location="'Décision &amp; recommandations'!A1" display="Avis &amp; commentaires"/>
    <hyperlink ref="A20:B20" location="Infra!A1" display="Infrastructures"/>
    <hyperlink ref="A24:B24" location="'Imprimer PDF'!A1" display="IMPRIMER"/>
    <hyperlink ref="A21:B21" location="'Critères cruciaux'!A1" display="CRITERES CRUCIAUX"/>
  </hyperlinks>
  <pageMargins left="0.7" right="0.7" top="0.75" bottom="0.75" header="0.3" footer="0.3"/>
  <pageSetup paperSize="9" scale="6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8:XAZ220"/>
  <sheetViews>
    <sheetView workbookViewId="0">
      <selection activeCell="E22" sqref="E22"/>
    </sheetView>
  </sheetViews>
  <sheetFormatPr baseColWidth="10" defaultColWidth="11.42578125" defaultRowHeight="15" x14ac:dyDescent="0.25"/>
  <cols>
    <col min="1" max="1" width="5.7109375" style="1" customWidth="1"/>
    <col min="2" max="2" width="66.7109375" style="1" customWidth="1"/>
    <col min="3" max="3" width="7.28515625" style="1" customWidth="1"/>
    <col min="4" max="4" width="8" style="1" customWidth="1"/>
    <col min="5" max="5" width="12.42578125" style="1" customWidth="1"/>
    <col min="6" max="6" width="8.140625" style="1" customWidth="1"/>
    <col min="7" max="7" width="22.28515625" style="1" customWidth="1"/>
    <col min="8" max="16384" width="11.42578125" style="1"/>
  </cols>
  <sheetData>
    <row r="8" spans="1:7" ht="27" x14ac:dyDescent="0.5">
      <c r="A8" s="225" t="s">
        <v>131</v>
      </c>
      <c r="B8" s="225"/>
      <c r="C8" s="225"/>
      <c r="D8" s="225"/>
      <c r="E8" s="225"/>
      <c r="F8" s="225"/>
      <c r="G8" s="225"/>
    </row>
    <row r="11" spans="1:7" ht="20.25" x14ac:dyDescent="0.3">
      <c r="B11" s="84" t="str">
        <f>'Page de Garde'!A11</f>
        <v>ETABLISSEMENT : XXXXXXXXXXXXXXXXXXX</v>
      </c>
      <c r="C11" s="79"/>
      <c r="D11" s="79"/>
      <c r="E11" s="79"/>
      <c r="F11" s="80"/>
    </row>
    <row r="12" spans="1:7" x14ac:dyDescent="0.25">
      <c r="B12" s="81"/>
      <c r="C12" s="13"/>
      <c r="D12" s="13"/>
      <c r="E12" s="13"/>
      <c r="F12" s="82"/>
    </row>
    <row r="13" spans="1:7" ht="15.75" x14ac:dyDescent="0.25">
      <c r="B13" s="85" t="str">
        <f>'Page de Garde'!A12</f>
        <v>OFFRE DE FORMATION :  MASTER XXXXXXX xxxxxxxxxxxxxxxx xxxxxxxxxxx</v>
      </c>
      <c r="C13" s="13"/>
      <c r="D13" s="13"/>
      <c r="E13" s="13"/>
      <c r="F13" s="82"/>
    </row>
    <row r="14" spans="1:7" x14ac:dyDescent="0.25">
      <c r="B14" s="81"/>
      <c r="C14" s="13"/>
      <c r="D14" s="13"/>
      <c r="E14" s="13"/>
      <c r="F14" s="82"/>
    </row>
    <row r="15" spans="1:7" ht="18" x14ac:dyDescent="0.25">
      <c r="B15" s="86" t="s">
        <v>132</v>
      </c>
      <c r="C15" s="83">
        <f>'Décision &amp; recommandations'!D6</f>
        <v>0</v>
      </c>
      <c r="D15" s="83"/>
      <c r="E15" s="83"/>
      <c r="F15" s="87"/>
    </row>
    <row r="16" spans="1:7" ht="18" x14ac:dyDescent="0.25">
      <c r="B16" s="86"/>
      <c r="C16" s="83"/>
      <c r="D16" s="83"/>
      <c r="E16" s="83"/>
      <c r="F16" s="87"/>
    </row>
    <row r="17" spans="1:7" ht="28.5" customHeight="1" x14ac:dyDescent="0.25">
      <c r="B17" s="88" t="s">
        <v>133</v>
      </c>
      <c r="C17" s="232">
        <f>'Décision &amp; recommandations'!D7</f>
        <v>0</v>
      </c>
      <c r="D17" s="232"/>
      <c r="E17" s="232"/>
      <c r="F17" s="233"/>
    </row>
    <row r="18" spans="1:7" ht="18" x14ac:dyDescent="0.25">
      <c r="B18" s="86"/>
      <c r="C18" s="83"/>
      <c r="D18" s="83"/>
      <c r="E18" s="83"/>
      <c r="F18" s="87"/>
    </row>
    <row r="19" spans="1:7" ht="18.75" x14ac:dyDescent="0.3">
      <c r="B19" s="89" t="s">
        <v>134</v>
      </c>
      <c r="C19" s="226" t="str">
        <f>IF('Décision &amp; recommandations'!E8=2,"FAVORABLE","DEFAVORABLE")</f>
        <v>DEFAVORABLE</v>
      </c>
      <c r="D19" s="226"/>
      <c r="E19" s="226"/>
      <c r="F19" s="227"/>
    </row>
    <row r="20" spans="1:7" ht="18" x14ac:dyDescent="0.25">
      <c r="B20" s="90"/>
      <c r="C20" s="91"/>
      <c r="D20" s="91"/>
      <c r="E20" s="91"/>
      <c r="F20" s="92"/>
    </row>
    <row r="21" spans="1:7" ht="18" x14ac:dyDescent="0.25">
      <c r="B21" s="93"/>
      <c r="C21" s="94"/>
      <c r="D21" s="94"/>
      <c r="E21" s="94"/>
      <c r="F21" s="95"/>
    </row>
    <row r="22" spans="1:7" ht="18" x14ac:dyDescent="0.25">
      <c r="B22" s="91"/>
      <c r="C22" s="91"/>
      <c r="D22" s="91"/>
      <c r="E22" s="91"/>
      <c r="F22" s="91"/>
    </row>
    <row r="23" spans="1:7" ht="18" x14ac:dyDescent="0.25">
      <c r="B23" s="91"/>
      <c r="C23" s="91"/>
      <c r="D23" s="91"/>
      <c r="E23" s="91"/>
      <c r="F23" s="91"/>
    </row>
    <row r="24" spans="1:7" ht="18" x14ac:dyDescent="0.25">
      <c r="B24" s="91"/>
      <c r="C24" s="91"/>
      <c r="D24" s="91"/>
      <c r="E24" s="91"/>
      <c r="F24" s="91"/>
    </row>
    <row r="25" spans="1:7" ht="18" x14ac:dyDescent="0.25">
      <c r="B25" s="91"/>
      <c r="C25" s="91"/>
      <c r="D25" s="91"/>
      <c r="E25" s="91"/>
      <c r="F25" s="91"/>
    </row>
    <row r="26" spans="1:7" ht="18" x14ac:dyDescent="0.25">
      <c r="B26" s="91"/>
      <c r="C26" s="91"/>
      <c r="D26" s="91"/>
      <c r="E26" s="91"/>
      <c r="F26" s="91"/>
    </row>
    <row r="29" spans="1:7" ht="27.75" customHeight="1" thickBot="1" x14ac:dyDescent="0.3">
      <c r="A29" s="169" t="s">
        <v>165</v>
      </c>
      <c r="B29" s="169"/>
      <c r="C29" s="169"/>
      <c r="D29" s="169"/>
      <c r="E29" s="169"/>
      <c r="F29" s="169"/>
      <c r="G29" s="169"/>
    </row>
    <row r="30" spans="1:7" ht="17.25" customHeight="1" thickTop="1" x14ac:dyDescent="0.25"/>
    <row r="31" spans="1:7" ht="15.75" x14ac:dyDescent="0.25">
      <c r="A31" s="112"/>
      <c r="B31" s="112" t="s">
        <v>11</v>
      </c>
      <c r="C31" s="112" t="s">
        <v>12</v>
      </c>
      <c r="D31" s="112" t="s">
        <v>13</v>
      </c>
      <c r="E31" s="112" t="s">
        <v>14</v>
      </c>
      <c r="F31" s="112" t="s">
        <v>17</v>
      </c>
      <c r="G31" s="112" t="s">
        <v>164</v>
      </c>
    </row>
    <row r="32" spans="1:7" ht="15.75" x14ac:dyDescent="0.25">
      <c r="A32" s="201" t="s">
        <v>15</v>
      </c>
      <c r="B32" s="204" t="str">
        <f>'A1'!B2</f>
        <v xml:space="preserve">A.1 - CONTEXTE DE L’ÉTABLISSEMENT ET STRATÉGIE DE L’OFFRE DE FORMATION </v>
      </c>
      <c r="C32" s="22" t="s">
        <v>3</v>
      </c>
      <c r="D32" s="22">
        <v>4</v>
      </c>
      <c r="E32" s="22"/>
      <c r="F32" s="22">
        <f>'A1'!F4</f>
        <v>60</v>
      </c>
      <c r="G32" s="21" t="str">
        <f>Résultats!G4</f>
        <v>CONFORME</v>
      </c>
    </row>
    <row r="33" spans="1:7" ht="15.75" x14ac:dyDescent="0.25">
      <c r="A33" s="202"/>
      <c r="B33" s="205"/>
      <c r="C33" s="22" t="s">
        <v>4</v>
      </c>
      <c r="D33" s="22">
        <v>6</v>
      </c>
      <c r="E33" s="22"/>
      <c r="F33" s="22">
        <f>'A1'!F9</f>
        <v>65</v>
      </c>
      <c r="G33" s="21" t="str">
        <f>Résultats!G5</f>
        <v>CONFORME</v>
      </c>
    </row>
    <row r="34" spans="1:7" ht="15.75" x14ac:dyDescent="0.25">
      <c r="A34" s="202"/>
      <c r="B34" s="205"/>
      <c r="C34" s="22" t="s">
        <v>45</v>
      </c>
      <c r="D34" s="22">
        <v>3</v>
      </c>
      <c r="E34" s="22"/>
      <c r="F34" s="22">
        <f>'A1'!F16</f>
        <v>45</v>
      </c>
      <c r="G34" s="21" t="str">
        <f>Résultats!G6</f>
        <v>CONFORME</v>
      </c>
    </row>
    <row r="35" spans="1:7" ht="15.75" x14ac:dyDescent="0.25">
      <c r="A35" s="203"/>
      <c r="B35" s="206"/>
      <c r="C35" s="22" t="s">
        <v>50</v>
      </c>
      <c r="D35" s="22">
        <v>7</v>
      </c>
      <c r="E35" s="20"/>
      <c r="F35" s="22">
        <f>'A1'!F20</f>
        <v>105</v>
      </c>
      <c r="G35" s="21" t="str">
        <f>Résultats!G7</f>
        <v>CONFORME</v>
      </c>
    </row>
    <row r="36" spans="1:7" ht="15.75" x14ac:dyDescent="0.25">
      <c r="A36" s="194" t="s">
        <v>19</v>
      </c>
      <c r="B36" s="194" t="str">
        <f>'A2'!B2</f>
        <v>A.2 - RESSOURCES D’APPRENTISSAGE</v>
      </c>
      <c r="C36" s="112" t="s">
        <v>5</v>
      </c>
      <c r="D36" s="112">
        <v>4</v>
      </c>
      <c r="E36" s="113"/>
      <c r="F36" s="112">
        <f>'A2'!F4</f>
        <v>45</v>
      </c>
      <c r="G36" s="113" t="str">
        <f>Résultats!G8</f>
        <v>CONFORME</v>
      </c>
    </row>
    <row r="37" spans="1:7" ht="15.75" x14ac:dyDescent="0.25">
      <c r="A37" s="207"/>
      <c r="B37" s="207"/>
      <c r="C37" s="112" t="s">
        <v>6</v>
      </c>
      <c r="D37" s="112">
        <v>8</v>
      </c>
      <c r="E37" s="113"/>
      <c r="F37" s="112">
        <f>'A2'!F9</f>
        <v>75</v>
      </c>
      <c r="G37" s="113" t="str">
        <f>Résultats!G9</f>
        <v>CONFORME</v>
      </c>
    </row>
    <row r="38" spans="1:7" ht="15.75" x14ac:dyDescent="0.25">
      <c r="A38" s="207"/>
      <c r="B38" s="207"/>
      <c r="C38" s="112" t="s">
        <v>7</v>
      </c>
      <c r="D38" s="112">
        <v>4</v>
      </c>
      <c r="E38" s="113"/>
      <c r="F38" s="112">
        <f>'A2'!F18</f>
        <v>35</v>
      </c>
      <c r="G38" s="113" t="str">
        <f>Résultats!G10</f>
        <v>CONFORME</v>
      </c>
    </row>
    <row r="39" spans="1:7" ht="15.75" x14ac:dyDescent="0.25">
      <c r="A39" s="195"/>
      <c r="B39" s="195"/>
      <c r="C39" s="112" t="s">
        <v>74</v>
      </c>
      <c r="D39" s="112">
        <v>4</v>
      </c>
      <c r="E39" s="113"/>
      <c r="F39" s="112">
        <f>'A2'!F23</f>
        <v>70</v>
      </c>
      <c r="G39" s="113" t="str">
        <f>Résultats!G11</f>
        <v>CONFORME</v>
      </c>
    </row>
    <row r="40" spans="1:7" ht="15.75" x14ac:dyDescent="0.25">
      <c r="A40" s="201" t="s">
        <v>20</v>
      </c>
      <c r="B40" s="201" t="str">
        <f>'A3'!B2</f>
        <v>A.3 -  PROCESSUS D’APPRENTISSAGE</v>
      </c>
      <c r="C40" s="22" t="s">
        <v>8</v>
      </c>
      <c r="D40" s="22">
        <v>4</v>
      </c>
      <c r="E40" s="20"/>
      <c r="F40" s="22">
        <f>'A3'!F4</f>
        <v>60</v>
      </c>
      <c r="G40" s="21" t="str">
        <f>Résultats!G12</f>
        <v>CONFORME</v>
      </c>
    </row>
    <row r="41" spans="1:7" ht="15.75" x14ac:dyDescent="0.25">
      <c r="A41" s="202"/>
      <c r="B41" s="202"/>
      <c r="C41" s="22" t="s">
        <v>9</v>
      </c>
      <c r="D41" s="22">
        <v>8</v>
      </c>
      <c r="E41" s="20"/>
      <c r="F41" s="22">
        <f>'A3'!F9</f>
        <v>115</v>
      </c>
      <c r="G41" s="21" t="str">
        <f>Résultats!G13</f>
        <v>CONFORME</v>
      </c>
    </row>
    <row r="42" spans="1:7" ht="15.75" x14ac:dyDescent="0.25">
      <c r="A42" s="203"/>
      <c r="B42" s="203"/>
      <c r="C42" s="22" t="s">
        <v>10</v>
      </c>
      <c r="D42" s="22">
        <v>4</v>
      </c>
      <c r="E42" s="20"/>
      <c r="F42" s="22">
        <f>'A3'!F18</f>
        <v>50</v>
      </c>
      <c r="G42" s="21" t="str">
        <f>Résultats!G14</f>
        <v>CONFORME</v>
      </c>
    </row>
    <row r="43" spans="1:7" ht="15.75" x14ac:dyDescent="0.25">
      <c r="A43" s="194" t="s">
        <v>21</v>
      </c>
      <c r="B43" s="194" t="str">
        <f>Infra!B2</f>
        <v>A.4 - INFRASTRUCTURES</v>
      </c>
      <c r="C43" s="112" t="s">
        <v>129</v>
      </c>
      <c r="D43" s="112">
        <v>11</v>
      </c>
      <c r="E43" s="113"/>
      <c r="F43" s="112">
        <f>Infra!F4</f>
        <v>95</v>
      </c>
      <c r="G43" s="113" t="str">
        <f>Résultats!G15</f>
        <v>CONFORME</v>
      </c>
    </row>
    <row r="44" spans="1:7" ht="15.75" x14ac:dyDescent="0.25">
      <c r="A44" s="195"/>
      <c r="B44" s="195"/>
      <c r="C44" s="112" t="s">
        <v>130</v>
      </c>
      <c r="D44" s="112">
        <v>10</v>
      </c>
      <c r="E44" s="113"/>
      <c r="F44" s="112">
        <f>Infra!F16</f>
        <v>90</v>
      </c>
      <c r="G44" s="113" t="str">
        <f>Résultats!G16</f>
        <v>CONFORME</v>
      </c>
    </row>
    <row r="45" spans="1:7" ht="15" customHeight="1" x14ac:dyDescent="0.25"/>
    <row r="47" spans="1:7" ht="18.75" thickBot="1" x14ac:dyDescent="0.3">
      <c r="A47" s="170" t="s">
        <v>135</v>
      </c>
      <c r="B47" s="170"/>
      <c r="C47" s="170"/>
      <c r="D47" s="170"/>
      <c r="E47" s="170"/>
      <c r="F47" s="170"/>
      <c r="G47" s="170"/>
    </row>
    <row r="48" spans="1:7" ht="15.75" thickTop="1" x14ac:dyDescent="0.25"/>
    <row r="49" spans="1:7" ht="18.75" x14ac:dyDescent="0.4">
      <c r="A49" s="215" t="s">
        <v>123</v>
      </c>
      <c r="B49" s="215"/>
      <c r="C49" s="215"/>
      <c r="D49" s="215"/>
      <c r="E49" s="215"/>
      <c r="F49" s="215"/>
      <c r="G49" s="215"/>
    </row>
    <row r="51" spans="1:7" ht="23.25" customHeight="1" x14ac:dyDescent="0.25">
      <c r="A51" s="23" t="s">
        <v>162</v>
      </c>
      <c r="B51" s="208" t="s">
        <v>163</v>
      </c>
      <c r="C51" s="209"/>
      <c r="D51" s="209"/>
      <c r="E51" s="210"/>
      <c r="F51" s="23" t="s">
        <v>17</v>
      </c>
      <c r="G51" s="23" t="s">
        <v>18</v>
      </c>
    </row>
    <row r="52" spans="1:7" ht="28.5" customHeight="1" x14ac:dyDescent="0.25">
      <c r="A52" s="8" t="s">
        <v>3</v>
      </c>
      <c r="B52" s="174" t="str">
        <f>'A1'!C4</f>
        <v xml:space="preserve">L’institution propose une offre de formation en adéquation avec ses missions, son environnement (politique, scientifique, socio-professionnel) et le contexte international </v>
      </c>
      <c r="C52" s="175"/>
      <c r="D52" s="175"/>
      <c r="E52" s="176"/>
      <c r="F52" s="115">
        <f>Résultats!F21</f>
        <v>60</v>
      </c>
      <c r="G52" s="106" t="str">
        <f>Résultats!G21</f>
        <v>CONFORME</v>
      </c>
    </row>
    <row r="53" spans="1:7" ht="18" customHeight="1" x14ac:dyDescent="0.25">
      <c r="A53" s="70">
        <v>1</v>
      </c>
      <c r="B53" s="216" t="str">
        <f>'A1'!C5</f>
        <v>L’offre de formation répond à une demande de formation</v>
      </c>
      <c r="C53" s="217"/>
      <c r="D53" s="217"/>
      <c r="E53" s="218"/>
      <c r="F53" s="123">
        <f>Résultats!F22</f>
        <v>15</v>
      </c>
      <c r="G53" s="12" t="str">
        <f>IF(F53 &gt;=10, "OK", IF(F53 &gt;=5, "Action Néccessaire", IF(F53&lt;=5, "Action Urgente")))</f>
        <v>OK</v>
      </c>
    </row>
    <row r="54" spans="1:7" ht="17.25" customHeight="1" x14ac:dyDescent="0.25">
      <c r="A54" s="71">
        <v>2</v>
      </c>
      <c r="B54" s="216" t="str">
        <f>'A1'!C7</f>
        <v>L’offre de formation est cohérente au regard du projet d’établissement et/ou du plan stratégique de l’Institution</v>
      </c>
      <c r="C54" s="217"/>
      <c r="D54" s="217"/>
      <c r="E54" s="218"/>
      <c r="F54" s="123">
        <f>Résultats!F24</f>
        <v>15</v>
      </c>
      <c r="G54" s="12" t="str">
        <f t="shared" ref="G54:G55" si="0">IF(F54 &gt;=10, "OK", IF(F54 &gt;=5, "Action Néccessaire", IF(F54&lt;=5, "Action Urgente")))</f>
        <v>OK</v>
      </c>
    </row>
    <row r="55" spans="1:7" ht="17.25" customHeight="1" x14ac:dyDescent="0.25">
      <c r="A55" s="71">
        <v>3</v>
      </c>
      <c r="B55" s="216" t="str">
        <f>'A1'!C8</f>
        <v xml:space="preserve"> Le programme de formation respecte les exigences du LMD</v>
      </c>
      <c r="C55" s="217"/>
      <c r="D55" s="217"/>
      <c r="E55" s="218"/>
      <c r="F55" s="123">
        <f>Résultats!F25</f>
        <v>15</v>
      </c>
      <c r="G55" s="12" t="str">
        <f t="shared" si="0"/>
        <v>OK</v>
      </c>
    </row>
    <row r="56" spans="1:7" ht="26.25" customHeight="1" x14ac:dyDescent="0.25">
      <c r="A56" s="8" t="s">
        <v>4</v>
      </c>
      <c r="B56" s="174" t="str">
        <f>'A1'!C9</f>
        <v>L’offre de FOAD/FAD intègre une stratégie d’apprentissage en ligne et dispose d’un environnement propice aux TICE (infothèque, espaces de connexion, bibliothèque virtuelle).</v>
      </c>
      <c r="C56" s="175"/>
      <c r="D56" s="175"/>
      <c r="E56" s="176"/>
      <c r="F56" s="115">
        <f>Résultats!F26</f>
        <v>65</v>
      </c>
      <c r="G56" s="106" t="str">
        <f>Résultats!G26</f>
        <v>CONFORME</v>
      </c>
    </row>
    <row r="57" spans="1:7" ht="37.5" customHeight="1" x14ac:dyDescent="0.25">
      <c r="A57" s="70">
        <v>1</v>
      </c>
      <c r="B57" s="216" t="str">
        <f>'A1'!C10</f>
        <v>L’institution dispose d’une plateforme numérique ou d’un centre de ressources technologiques et pédagogiques impliqué dans l’offre de FOAD</v>
      </c>
      <c r="C57" s="217"/>
      <c r="D57" s="217"/>
      <c r="E57" s="218"/>
      <c r="F57" s="123">
        <f>Résultats!F27</f>
        <v>10</v>
      </c>
      <c r="G57" s="12" t="str">
        <f>IF(F57 &gt;=10, "OK", IF(F57&gt;=5, "Action Néccessaire", IF(F57 &lt;=5, "Action Urgente")))</f>
        <v>OK</v>
      </c>
    </row>
    <row r="58" spans="1:7" ht="27.75" customHeight="1" x14ac:dyDescent="0.25">
      <c r="A58" s="70">
        <v>2</v>
      </c>
      <c r="B58" s="219" t="str">
        <f>'A1'!C11</f>
        <v xml:space="preserve">Les procédures qualité relatives à l’apprentissage en ligne et à la FOAD/FAD sont en place, et sont toutes aussi rigoureuses que celles utilisées dans l’apprentissage ‘traditionnel’
</v>
      </c>
      <c r="C58" s="220"/>
      <c r="D58" s="220"/>
      <c r="E58" s="221"/>
      <c r="F58" s="123">
        <f>Résultats!F28</f>
        <v>10</v>
      </c>
      <c r="G58" s="12" t="str">
        <f t="shared" ref="G58:G62" si="1">IF(F58 &gt;=10, "OK", IF(F58&gt;=5, "Action Néccessaire", IF(F58 &lt;=5, "Action Urgente")))</f>
        <v>OK</v>
      </c>
    </row>
    <row r="59" spans="1:7" ht="23.25" customHeight="1" x14ac:dyDescent="0.25">
      <c r="A59" s="70">
        <v>3</v>
      </c>
      <c r="B59" s="216" t="str">
        <f>'A1'!C12</f>
        <v>L’établissement dispose de procédures pour s’assurer de la visibilité et de la transparence des dispositions, méthodes, outils et résultats de l’apprentissage en ligne et FOAD/ FAD aussi bien pour les apprenants que pour la grande communauté académique</v>
      </c>
      <c r="C59" s="217"/>
      <c r="D59" s="217"/>
      <c r="E59" s="218"/>
      <c r="F59" s="123">
        <f>Résultats!F29</f>
        <v>10</v>
      </c>
      <c r="G59" s="12" t="str">
        <f t="shared" si="1"/>
        <v>OK</v>
      </c>
    </row>
    <row r="60" spans="1:7" ht="29.25" customHeight="1" x14ac:dyDescent="0.25">
      <c r="A60" s="70">
        <v>4</v>
      </c>
      <c r="B60" s="216" t="str">
        <f>'A1'!C13</f>
        <v>Des mécanismes et procédures adaptés supportent une coordination efficace entre la FOAD et les unités/départements de l’institution.</v>
      </c>
      <c r="C60" s="217"/>
      <c r="D60" s="217"/>
      <c r="E60" s="218"/>
      <c r="F60" s="123">
        <f>Résultats!F30</f>
        <v>5</v>
      </c>
      <c r="G60" s="12" t="str">
        <f t="shared" si="1"/>
        <v>Action Néccessaire</v>
      </c>
    </row>
    <row r="61" spans="1:7" ht="29.25" customHeight="1" x14ac:dyDescent="0.25">
      <c r="A61" s="70">
        <v>5</v>
      </c>
      <c r="B61" s="216" t="str">
        <f>'A1'!C14</f>
        <v>Les parties prenantes à l’interne sont représentées dans les structures de prise de décision de l’établissement, et particulièrement celles concernant les politiques des TICE.</v>
      </c>
      <c r="C61" s="217"/>
      <c r="D61" s="217"/>
      <c r="E61" s="218"/>
      <c r="F61" s="123">
        <f>Résultats!F31</f>
        <v>15</v>
      </c>
      <c r="G61" s="12" t="str">
        <f t="shared" si="1"/>
        <v>OK</v>
      </c>
    </row>
    <row r="62" spans="1:7" ht="29.25" customHeight="1" x14ac:dyDescent="0.25">
      <c r="A62" s="70">
        <v>6</v>
      </c>
      <c r="B62" s="216" t="str">
        <f>'A1'!C15</f>
        <v>L’établissement fait intervenir les parties prenantes à l’externe dans la procédure de définition de la stratégie pour l’utilisation des TICE, soit par consultation régulière ou en les intégrant dans les commissions de prise de décision.</v>
      </c>
      <c r="C62" s="217"/>
      <c r="D62" s="217"/>
      <c r="E62" s="218"/>
      <c r="F62" s="123">
        <f>Résultats!F32</f>
        <v>15</v>
      </c>
      <c r="G62" s="12" t="str">
        <f t="shared" si="1"/>
        <v>OK</v>
      </c>
    </row>
    <row r="63" spans="1:7" ht="29.25" customHeight="1" x14ac:dyDescent="0.25">
      <c r="A63" s="8" t="s">
        <v>45</v>
      </c>
      <c r="B63" s="174" t="str">
        <f>'A1'!C16</f>
        <v>L’institution est engagée dans l’innovation</v>
      </c>
      <c r="C63" s="175"/>
      <c r="D63" s="175"/>
      <c r="E63" s="176"/>
      <c r="F63" s="115">
        <f>Résultats!F33</f>
        <v>45</v>
      </c>
      <c r="G63" s="106" t="str">
        <f>Résultats!G33</f>
        <v>CONFORME</v>
      </c>
    </row>
    <row r="64" spans="1:7" ht="29.25" customHeight="1" x14ac:dyDescent="0.25">
      <c r="A64" s="70">
        <v>1</v>
      </c>
      <c r="B64" s="216" t="str">
        <f>'A1'!C17</f>
        <v>L’établissement met en œuvre une politique pour s’assurer d’une innovation constante et itérative des programmes de cours.</v>
      </c>
      <c r="C64" s="217"/>
      <c r="D64" s="217"/>
      <c r="E64" s="218"/>
      <c r="F64" s="123">
        <f>Résultats!F34</f>
        <v>15</v>
      </c>
      <c r="G64" s="12" t="str">
        <f>IF(F64 &gt;=10, "OK", IF(F64 &gt;=5, "Action Néccessaire", IF(F64&lt;=5, "Action Urgente")))</f>
        <v>OK</v>
      </c>
    </row>
    <row r="65" spans="1:7" ht="27.75" customHeight="1" x14ac:dyDescent="0.25">
      <c r="A65" s="70">
        <v>2</v>
      </c>
      <c r="B65" s="216" t="str">
        <f>'A1'!C18</f>
        <v>Les procédures qualité relatives à l’apprentissage en ligne et à la FOAD/FAD sont en place, et sont toutes aussi rigoureuses que celles utilisées dans l’apprentissage ‘traditionnel’</v>
      </c>
      <c r="C65" s="217"/>
      <c r="D65" s="217"/>
      <c r="E65" s="218"/>
      <c r="F65" s="123">
        <f>Résultats!F35</f>
        <v>15</v>
      </c>
      <c r="G65" s="12" t="str">
        <f t="shared" ref="G65:G66" si="2">IF(F65 &gt;=10, "OK", IF(F65 &gt;=5, "Action Néccessaire", IF(F65&lt;=5, "Action Urgente")))</f>
        <v>OK</v>
      </c>
    </row>
    <row r="66" spans="1:7" ht="22.5" customHeight="1" x14ac:dyDescent="0.25">
      <c r="A66" s="70">
        <v>3</v>
      </c>
      <c r="B66" s="216" t="str">
        <f>'A1'!C19</f>
        <v>Les pratiques et procédures établies pour la création et la distribution de contenu en ligne sont promues et encouragées</v>
      </c>
      <c r="C66" s="217"/>
      <c r="D66" s="217"/>
      <c r="E66" s="218"/>
      <c r="F66" s="123">
        <f>Résultats!F36</f>
        <v>15</v>
      </c>
      <c r="G66" s="12" t="str">
        <f t="shared" si="2"/>
        <v>OK</v>
      </c>
    </row>
    <row r="67" spans="1:7" ht="29.25" customHeight="1" x14ac:dyDescent="0.25">
      <c r="A67" s="8" t="s">
        <v>50</v>
      </c>
      <c r="B67" s="174" t="str">
        <f>'A1'!C20</f>
        <v xml:space="preserve"> Le programme est ouvert à la communauté</v>
      </c>
      <c r="C67" s="175"/>
      <c r="D67" s="175"/>
      <c r="E67" s="176"/>
      <c r="F67" s="115">
        <f>Résultats!F37</f>
        <v>105</v>
      </c>
      <c r="G67" s="106" t="str">
        <f>Résultats!G37</f>
        <v>CONFORME</v>
      </c>
    </row>
    <row r="68" spans="1:7" ht="21" customHeight="1" x14ac:dyDescent="0.25">
      <c r="A68" s="70">
        <v>1</v>
      </c>
      <c r="B68" s="216" t="str">
        <f>'A1'!C21</f>
        <v>L’institution est en lien avec les réseaux nationaux, régionaux et internationaux ayant trait à la formation</v>
      </c>
      <c r="C68" s="217"/>
      <c r="D68" s="217"/>
      <c r="E68" s="218"/>
      <c r="F68" s="123">
        <f>Résultats!F38</f>
        <v>15</v>
      </c>
      <c r="G68" s="12" t="str">
        <f>IF(F68 &gt;=10, "OK", IF(F68 &gt;=5, "Action Néccessaire", IF(F68 &lt;=5, "Action Urgente")))</f>
        <v>OK</v>
      </c>
    </row>
    <row r="69" spans="1:7" ht="18" customHeight="1" x14ac:dyDescent="0.25">
      <c r="A69" s="70">
        <v>2</v>
      </c>
      <c r="B69" s="216" t="str">
        <f>'A1'!C23</f>
        <v>Des outils et procédures de travail collaboratifs systémiques sont utilisés pour partager le savoir avec la communauté</v>
      </c>
      <c r="C69" s="217"/>
      <c r="D69" s="217"/>
      <c r="E69" s="218"/>
      <c r="F69" s="123">
        <f>Résultats!F40</f>
        <v>15</v>
      </c>
      <c r="G69" s="12" t="str">
        <f t="shared" ref="G69:G73" si="3">IF(F69 &gt;=10, "OK", IF(F69 &gt;=5, "Action Néccessaire", IF(F69 &lt;=5, "Action Urgente")))</f>
        <v>OK</v>
      </c>
    </row>
    <row r="70" spans="1:7" ht="21.75" customHeight="1" x14ac:dyDescent="0.25">
      <c r="A70" s="70">
        <v>3</v>
      </c>
      <c r="B70" s="216" t="str">
        <f>'A1'!C24</f>
        <v>La cohérence entre les objectifs/la mission de l’établissement et les besoins/la demande de la communauté/marché est établie</v>
      </c>
      <c r="C70" s="217"/>
      <c r="D70" s="217"/>
      <c r="E70" s="218"/>
      <c r="F70" s="123">
        <f>Résultats!F41</f>
        <v>15</v>
      </c>
      <c r="G70" s="12" t="str">
        <f t="shared" si="3"/>
        <v>OK</v>
      </c>
    </row>
    <row r="71" spans="1:7" ht="22.5" customHeight="1" x14ac:dyDescent="0.25">
      <c r="A71" s="70">
        <v>4</v>
      </c>
      <c r="B71" s="216" t="str">
        <f>'A1'!C25</f>
        <v>Les offres pour l’apprentissage en ligne sont couvertes par un système de modules/ crédits équivalents aux autres offres de l’université</v>
      </c>
      <c r="C71" s="217"/>
      <c r="D71" s="217"/>
      <c r="E71" s="218"/>
      <c r="F71" s="123">
        <f>Résultats!F42</f>
        <v>15</v>
      </c>
      <c r="G71" s="12" t="str">
        <f t="shared" si="3"/>
        <v>OK</v>
      </c>
    </row>
    <row r="72" spans="1:7" ht="24.75" customHeight="1" x14ac:dyDescent="0.25">
      <c r="A72" s="70">
        <v>5</v>
      </c>
      <c r="B72" s="216" t="str">
        <f>'A1'!C26</f>
        <v>La politique Responsabilité Sociale de l’Université ou de l’Établissement tient compte du rôle de la technologie pour soutenir ses objectifs</v>
      </c>
      <c r="C72" s="217"/>
      <c r="D72" s="217"/>
      <c r="E72" s="218"/>
      <c r="F72" s="123">
        <f>Résultats!F43</f>
        <v>15</v>
      </c>
      <c r="G72" s="12" t="str">
        <f t="shared" si="3"/>
        <v>OK</v>
      </c>
    </row>
    <row r="73" spans="1:7" ht="23.25" customHeight="1" x14ac:dyDescent="0.25">
      <c r="A73" s="70">
        <v>6</v>
      </c>
      <c r="B73" s="216" t="str">
        <f>'A1'!C27</f>
        <v>Des procédures appropriées sont en place pour garantir la transparence et la reconnaissance de tous les crédits d’évaluation et toutes les qualifications de l’établissement</v>
      </c>
      <c r="C73" s="217"/>
      <c r="D73" s="217"/>
      <c r="E73" s="218"/>
      <c r="F73" s="123">
        <f>Résultats!F44</f>
        <v>15</v>
      </c>
      <c r="G73" s="12" t="str">
        <f t="shared" si="3"/>
        <v>OK</v>
      </c>
    </row>
    <row r="74" spans="1:7" ht="27.75" customHeight="1" x14ac:dyDescent="0.25">
      <c r="A74" s="96"/>
      <c r="B74" s="72"/>
      <c r="C74" s="72"/>
      <c r="D74" s="72"/>
      <c r="E74" s="72"/>
      <c r="F74" s="55"/>
      <c r="G74" s="97"/>
    </row>
    <row r="75" spans="1:7" ht="27.75" customHeight="1" x14ac:dyDescent="0.25">
      <c r="A75" s="96"/>
      <c r="B75" s="72"/>
      <c r="C75" s="72"/>
      <c r="D75" s="72"/>
      <c r="E75" s="72"/>
      <c r="F75" s="55"/>
      <c r="G75" s="97"/>
    </row>
    <row r="76" spans="1:7" ht="27.75" customHeight="1" x14ac:dyDescent="0.25"/>
    <row r="77" spans="1:7" ht="18.75" customHeight="1" thickBot="1" x14ac:dyDescent="0.3">
      <c r="A77" s="56"/>
      <c r="B77" s="56"/>
      <c r="C77" s="56"/>
      <c r="D77" s="56"/>
      <c r="E77" s="56"/>
      <c r="F77" s="56"/>
      <c r="G77" s="56"/>
    </row>
    <row r="78" spans="1:7" ht="18.75" customHeight="1" thickTop="1" x14ac:dyDescent="0.25">
      <c r="A78" s="98"/>
      <c r="B78" s="98"/>
      <c r="C78" s="98"/>
      <c r="D78" s="98"/>
      <c r="E78" s="98"/>
      <c r="F78" s="98"/>
      <c r="G78" s="98"/>
    </row>
    <row r="79" spans="1:7" ht="18.75" customHeight="1" x14ac:dyDescent="0.4">
      <c r="A79" s="215" t="s">
        <v>126</v>
      </c>
      <c r="B79" s="215"/>
      <c r="C79" s="215"/>
      <c r="D79" s="215"/>
      <c r="E79" s="215"/>
      <c r="F79" s="215"/>
      <c r="G79" s="215"/>
    </row>
    <row r="80" spans="1:7" ht="18.75" customHeight="1" x14ac:dyDescent="0.25">
      <c r="A80" s="98"/>
      <c r="B80" s="98"/>
      <c r="C80" s="98"/>
      <c r="D80" s="98"/>
      <c r="E80" s="98"/>
      <c r="F80" s="98"/>
      <c r="G80" s="98"/>
    </row>
    <row r="81" spans="1:7" ht="24" customHeight="1" x14ac:dyDescent="0.25">
      <c r="A81" s="23" t="s">
        <v>162</v>
      </c>
      <c r="B81" s="208" t="s">
        <v>163</v>
      </c>
      <c r="C81" s="209"/>
      <c r="D81" s="209"/>
      <c r="E81" s="210"/>
      <c r="F81" s="23" t="s">
        <v>17</v>
      </c>
      <c r="G81" s="23" t="s">
        <v>18</v>
      </c>
    </row>
    <row r="82" spans="1:7" ht="21.75" customHeight="1" x14ac:dyDescent="0.25">
      <c r="A82" s="7" t="s">
        <v>5</v>
      </c>
      <c r="B82" s="174" t="str">
        <f>'A2'!C4</f>
        <v xml:space="preserve">L’institution dispose d’un mécanisme de gestion des ressources pour l’apprentissage </v>
      </c>
      <c r="C82" s="175"/>
      <c r="D82" s="175"/>
      <c r="E82" s="176"/>
      <c r="F82" s="115">
        <f>Résultats!F48</f>
        <v>45</v>
      </c>
      <c r="G82" s="106" t="str">
        <f>Résultats!G48</f>
        <v>CONFORME</v>
      </c>
    </row>
    <row r="83" spans="1:7" ht="18" customHeight="1" x14ac:dyDescent="0.25">
      <c r="A83" s="70">
        <v>1</v>
      </c>
      <c r="B83" s="180" t="str">
        <f>'A2'!C5</f>
        <v>Toutes les procédures basées sur la technologie sont testées convenablement, selon les meilleures pratiques du secteur</v>
      </c>
      <c r="C83" s="181"/>
      <c r="D83" s="181"/>
      <c r="E83" s="182"/>
      <c r="F83" s="123">
        <f>Résultats!F49</f>
        <v>15</v>
      </c>
      <c r="G83" s="12" t="str">
        <f>IF(F83 &gt;=10, "OK", IF(F83 &gt;=5, "Action Néccessaire", IF(F83&lt;=5, "Action Urgente")))</f>
        <v>OK</v>
      </c>
    </row>
    <row r="84" spans="1:7" ht="21.75" customHeight="1" x14ac:dyDescent="0.25">
      <c r="A84" s="70">
        <v>2</v>
      </c>
      <c r="B84" s="180" t="str">
        <f>'A2'!C6</f>
        <v>L’établissement dispose d’une politique d’archivage pour le matériel d’apprentissage</v>
      </c>
      <c r="C84" s="181"/>
      <c r="D84" s="181"/>
      <c r="E84" s="182"/>
      <c r="F84" s="123">
        <f>Résultats!F50</f>
        <v>10</v>
      </c>
      <c r="G84" s="12" t="str">
        <f t="shared" ref="G84:G86" si="4">IF(F84 &gt;=10, "OK", IF(F84 &gt;=5, "Action Néccessaire", IF(F84&lt;=5, "Action Urgente")))</f>
        <v>OK</v>
      </c>
    </row>
    <row r="85" spans="1:7" ht="21" customHeight="1" x14ac:dyDescent="0.25">
      <c r="A85" s="26">
        <v>3</v>
      </c>
      <c r="B85" s="180" t="str">
        <f>'A2'!C7</f>
        <v>Les pratiques et procédures établies pour la création et la distribution de contenu en ligne sont promues et encouragées</v>
      </c>
      <c r="C85" s="181"/>
      <c r="D85" s="181"/>
      <c r="E85" s="182"/>
      <c r="F85" s="123">
        <f>Résultats!F51</f>
        <v>10</v>
      </c>
      <c r="G85" s="12" t="str">
        <f t="shared" si="4"/>
        <v>OK</v>
      </c>
    </row>
    <row r="86" spans="1:7" x14ac:dyDescent="0.25">
      <c r="A86" s="26">
        <v>4</v>
      </c>
      <c r="B86" s="180" t="str">
        <f>'A2'!C8</f>
        <v>Des indicateurs permettent de tracer l’utilisation par les apprenants des ressources d’apprentissage utilisées dans les procédures d’évaluation</v>
      </c>
      <c r="C86" s="181"/>
      <c r="D86" s="181"/>
      <c r="E86" s="182"/>
      <c r="F86" s="123">
        <f>Résultats!F52</f>
        <v>10</v>
      </c>
      <c r="G86" s="12" t="str">
        <f t="shared" si="4"/>
        <v>OK</v>
      </c>
    </row>
    <row r="87" spans="1:7" ht="18" customHeight="1" x14ac:dyDescent="0.25">
      <c r="A87" s="18" t="s">
        <v>6</v>
      </c>
      <c r="B87" s="174" t="str">
        <f>'A2'!C9</f>
        <v>L’institution met à la disposition des apprenants un système d’information</v>
      </c>
      <c r="C87" s="175"/>
      <c r="D87" s="175"/>
      <c r="E87" s="176"/>
      <c r="F87" s="115">
        <f>Résultats!F53</f>
        <v>75</v>
      </c>
      <c r="G87" s="106" t="str">
        <f>Résultats!G53</f>
        <v>CONFORME</v>
      </c>
    </row>
    <row r="88" spans="1:7" ht="18" customHeight="1" x14ac:dyDescent="0.25">
      <c r="A88" s="70">
        <v>1</v>
      </c>
      <c r="B88" s="180" t="str">
        <f>'A2'!C10</f>
        <v>Toutes les procédures administratives se font sur l’intranet de l’institution</v>
      </c>
      <c r="C88" s="181"/>
      <c r="D88" s="181"/>
      <c r="E88" s="182"/>
      <c r="F88" s="123">
        <f>Résultats!F54</f>
        <v>10</v>
      </c>
      <c r="G88" s="12" t="str">
        <f>IF(F88 &gt;=10, "OK", IF(F88 &gt;=5, "Action Néccessaire", IF(F88&lt;=5, "Action Urgente")))</f>
        <v>OK</v>
      </c>
    </row>
    <row r="89" spans="1:7" ht="16.5" customHeight="1" x14ac:dyDescent="0.25">
      <c r="A89" s="70">
        <v>2</v>
      </c>
      <c r="B89" s="180" t="str">
        <f>'A2'!C11</f>
        <v>Toutes les informations, les cours, les emplois du temps et autres sont notifiés aux apprenants à travers un dispositif de communication</v>
      </c>
      <c r="C89" s="181"/>
      <c r="D89" s="181"/>
      <c r="E89" s="182"/>
      <c r="F89" s="123">
        <f>Résultats!F55</f>
        <v>15</v>
      </c>
      <c r="G89" s="12" t="str">
        <f t="shared" ref="G89:G95" si="5">IF(F89 &gt;=10, "OK", IF(F89 &gt;=5, "Action Néccessaire", IF(F89&lt;=5, "Action Urgente")))</f>
        <v>OK</v>
      </c>
    </row>
    <row r="90" spans="1:7" ht="19.5" customHeight="1" x14ac:dyDescent="0.25">
      <c r="A90" s="70">
        <v>3</v>
      </c>
      <c r="B90" s="180" t="str">
        <f>'A2'!C12</f>
        <v>Des informations écrites et détaillées sur chaque cours sont transmises aux apprenants</v>
      </c>
      <c r="C90" s="181"/>
      <c r="D90" s="181"/>
      <c r="E90" s="182"/>
      <c r="F90" s="123">
        <f>Résultats!F56</f>
        <v>10</v>
      </c>
      <c r="G90" s="12" t="str">
        <f t="shared" si="5"/>
        <v>OK</v>
      </c>
    </row>
    <row r="91" spans="1:7" ht="17.25" customHeight="1" x14ac:dyDescent="0.25">
      <c r="A91" s="70">
        <v>4</v>
      </c>
      <c r="B91" s="180" t="str">
        <f>'A2'!C13</f>
        <v>Un système de suivi de la progression des apprenants est mis en place et partagé</v>
      </c>
      <c r="C91" s="181"/>
      <c r="D91" s="181"/>
      <c r="E91" s="182"/>
      <c r="F91" s="123">
        <f>Résultats!F57</f>
        <v>5</v>
      </c>
      <c r="G91" s="12" t="str">
        <f t="shared" si="5"/>
        <v>Action Néccessaire</v>
      </c>
    </row>
    <row r="92" spans="1:7" ht="16.5" customHeight="1" x14ac:dyDescent="0.25">
      <c r="A92" s="70">
        <v>5</v>
      </c>
      <c r="B92" s="180" t="str">
        <f>'A2'!C14</f>
        <v>Un soutien personnalisé pour l’apprentissage méthodologique, technique et organisationnel est disponible</v>
      </c>
      <c r="C92" s="181"/>
      <c r="D92" s="181"/>
      <c r="E92" s="182"/>
      <c r="F92" s="123">
        <f>Résultats!F58</f>
        <v>15</v>
      </c>
      <c r="G92" s="12" t="str">
        <f t="shared" si="5"/>
        <v>OK</v>
      </c>
    </row>
    <row r="93" spans="1:7" ht="19.5" customHeight="1" x14ac:dyDescent="0.25">
      <c r="A93" s="70">
        <v>6</v>
      </c>
      <c r="B93" s="180" t="str">
        <f>'A2'!C15</f>
        <v>L’établissement forme les apprenants à l’utilisation des TICE dans le but de faciliter leur apprentissage</v>
      </c>
      <c r="C93" s="181"/>
      <c r="D93" s="181"/>
      <c r="E93" s="182"/>
      <c r="F93" s="123">
        <f>Résultats!F59</f>
        <v>10</v>
      </c>
      <c r="G93" s="12" t="str">
        <f t="shared" si="5"/>
        <v>OK</v>
      </c>
    </row>
    <row r="94" spans="1:7" ht="18.75" customHeight="1" x14ac:dyDescent="0.25">
      <c r="A94" s="70">
        <v>7</v>
      </c>
      <c r="B94" s="180" t="str">
        <f>'A2'!C16</f>
        <v>Les apprenants disposent d’un identifiant pour accéder aux ressources pédagogiques</v>
      </c>
      <c r="C94" s="181"/>
      <c r="D94" s="181"/>
      <c r="E94" s="182"/>
      <c r="F94" s="123">
        <f>Résultats!F60</f>
        <v>5</v>
      </c>
      <c r="G94" s="12" t="str">
        <f t="shared" si="5"/>
        <v>Action Néccessaire</v>
      </c>
    </row>
    <row r="95" spans="1:7" ht="19.5" customHeight="1" x14ac:dyDescent="0.25">
      <c r="A95" s="70">
        <v>8</v>
      </c>
      <c r="B95" s="180" t="str">
        <f>'A2'!C17</f>
        <v>Les apprenants ont accès à un ordinateur, aux services et matériels physiques/ digitaux (y compris l’internet) pour un usage complet et l’institution dispose des salles de formation et d’autoformation</v>
      </c>
      <c r="C95" s="181"/>
      <c r="D95" s="181"/>
      <c r="E95" s="182"/>
      <c r="F95" s="123">
        <f>Résultats!F61</f>
        <v>5</v>
      </c>
      <c r="G95" s="12" t="str">
        <f t="shared" si="5"/>
        <v>Action Néccessaire</v>
      </c>
    </row>
    <row r="96" spans="1:7" ht="21" customHeight="1" x14ac:dyDescent="0.25">
      <c r="A96" s="18" t="s">
        <v>7</v>
      </c>
      <c r="B96" s="174" t="str">
        <f>'A2'!C18</f>
        <v>L’institution est engagée dans la formation et l’accompagnement du personnel impliqué dans la FOAD</v>
      </c>
      <c r="C96" s="175"/>
      <c r="D96" s="175"/>
      <c r="E96" s="176"/>
      <c r="F96" s="115">
        <f>Résultats!F62</f>
        <v>35</v>
      </c>
      <c r="G96" s="106" t="str">
        <f>Résultats!G62</f>
        <v>CONFORME</v>
      </c>
    </row>
    <row r="97" spans="1:7" ht="27" customHeight="1" x14ac:dyDescent="0.25">
      <c r="A97" s="70">
        <v>1</v>
      </c>
      <c r="B97" s="180" t="str">
        <f>'A2'!C19</f>
        <v>Les directives de conception et de prestation des cours sont disponibles pour le personnel concerné</v>
      </c>
      <c r="C97" s="181"/>
      <c r="D97" s="181"/>
      <c r="E97" s="182"/>
      <c r="F97" s="123">
        <f>Résultats!F63</f>
        <v>5</v>
      </c>
      <c r="G97" s="12" t="str">
        <f>IF(F97 &gt;=10, "OK", IF(F97 &gt;=5, "Action Néccessaire", IF(F97&lt;=5, "Action Urgente")))</f>
        <v>Action Néccessaire</v>
      </c>
    </row>
    <row r="98" spans="1:7" ht="18.75" customHeight="1" x14ac:dyDescent="0.25">
      <c r="A98" s="70">
        <v>2</v>
      </c>
      <c r="B98" s="180" t="str">
        <f>'A2'!C20</f>
        <v>Les supports méthodologiques, organisationnels et techniques pour toutes les personnes souhaitant développer leurs ressources d’apprentissage en ligne sont en place dans toute l’institution</v>
      </c>
      <c r="C98" s="181"/>
      <c r="D98" s="181"/>
      <c r="E98" s="182"/>
      <c r="F98" s="123">
        <f>Résultats!F64</f>
        <v>10</v>
      </c>
      <c r="G98" s="12" t="str">
        <f t="shared" ref="G98:G100" si="6">IF(F98 &gt;=10, "OK", IF(F98 &gt;=5, "Action Néccessaire", IF(F98&lt;=5, "Action Urgente")))</f>
        <v>OK</v>
      </c>
    </row>
    <row r="99" spans="1:7" ht="16.5" customHeight="1" x14ac:dyDescent="0.25">
      <c r="A99" s="70">
        <v>3</v>
      </c>
      <c r="B99" s="180" t="str">
        <f>'A2'!C21</f>
        <v>Des services techniques pour encourager l’interaction du personnel sont mis en place</v>
      </c>
      <c r="C99" s="181"/>
      <c r="D99" s="181"/>
      <c r="E99" s="182"/>
      <c r="F99" s="123">
        <f>Résultats!F65</f>
        <v>15</v>
      </c>
      <c r="G99" s="12" t="str">
        <f t="shared" si="6"/>
        <v>OK</v>
      </c>
    </row>
    <row r="100" spans="1:7" ht="17.25" customHeight="1" x14ac:dyDescent="0.25">
      <c r="A100" s="70">
        <v>4</v>
      </c>
      <c r="B100" s="180" t="str">
        <f>'A2'!C22</f>
        <v>L’institution dispose d’une politique de formation du personnel aux TICE</v>
      </c>
      <c r="C100" s="181"/>
      <c r="D100" s="181"/>
      <c r="E100" s="182"/>
      <c r="F100" s="123">
        <f>Résultats!F66</f>
        <v>5</v>
      </c>
      <c r="G100" s="12" t="str">
        <f t="shared" si="6"/>
        <v>Action Néccessaire</v>
      </c>
    </row>
    <row r="101" spans="1:7" ht="23.25" customHeight="1" x14ac:dyDescent="0.25">
      <c r="A101" s="18" t="s">
        <v>74</v>
      </c>
      <c r="B101" s="174" t="str">
        <f>'A2'!C23</f>
        <v>L’institution dispose d’outils et de mécanismes garantissant la sécurité et le fonctionnement de la FOAD</v>
      </c>
      <c r="C101" s="175"/>
      <c r="D101" s="175"/>
      <c r="E101" s="176"/>
      <c r="F101" s="115">
        <f>Résultats!F67</f>
        <v>70</v>
      </c>
      <c r="G101" s="106" t="str">
        <f>Résultats!G67</f>
        <v>CONFORME</v>
      </c>
    </row>
    <row r="102" spans="1:7" ht="21" customHeight="1" x14ac:dyDescent="0.25">
      <c r="A102" s="70">
        <v>1</v>
      </c>
      <c r="B102" s="180" t="str">
        <f>'A2'!C24</f>
        <v>Le personnel et les apprenants ont un accès unique ou différent aux différentes applications</v>
      </c>
      <c r="C102" s="181"/>
      <c r="D102" s="181"/>
      <c r="E102" s="182"/>
      <c r="F102" s="123">
        <f>Résultats!F68</f>
        <v>15</v>
      </c>
      <c r="G102" s="12" t="str">
        <f>IF(F102 &gt;=10, "OK", IF(F102 &gt;=5, "Action Néccessaire", IF(F102&lt;=5, "Action Urgente")))</f>
        <v>OK</v>
      </c>
    </row>
    <row r="103" spans="1:7" ht="21" customHeight="1" x14ac:dyDescent="0.25">
      <c r="A103" s="70">
        <v>2</v>
      </c>
      <c r="B103" s="180" t="str">
        <f>'A2'!C25</f>
        <v>L’institution met en place un système dont l’ergonomie assure avec fiabilité la cohérence et la validité des contenus</v>
      </c>
      <c r="C103" s="181"/>
      <c r="D103" s="181"/>
      <c r="E103" s="182"/>
      <c r="F103" s="123">
        <f>Résultats!F69</f>
        <v>15</v>
      </c>
      <c r="G103" s="12" t="str">
        <f t="shared" ref="G103:G105" si="7">IF(F103 &gt;=10, "OK", IF(F103 &gt;=5, "Action Néccessaire", IF(F103&lt;=5, "Action Urgente")))</f>
        <v>OK</v>
      </c>
    </row>
    <row r="104" spans="1:7" ht="19.5" customHeight="1" x14ac:dyDescent="0.25">
      <c r="A104" s="70">
        <v>3</v>
      </c>
      <c r="B104" s="180" t="str">
        <f>'A2'!C26</f>
        <v>L’institution dispose d’une politique éditoriale et d’une charte graphique pour l’ensemble de ses cours et ressources</v>
      </c>
      <c r="C104" s="181"/>
      <c r="D104" s="181"/>
      <c r="E104" s="182"/>
      <c r="F104" s="123">
        <f>Résultats!F70</f>
        <v>5</v>
      </c>
      <c r="G104" s="12" t="str">
        <f t="shared" si="7"/>
        <v>Action Néccessaire</v>
      </c>
    </row>
    <row r="105" spans="1:7" ht="19.5" customHeight="1" x14ac:dyDescent="0.25">
      <c r="A105" s="70">
        <v>4</v>
      </c>
      <c r="B105" s="180" t="str">
        <f>'A2'!C27</f>
        <v>Un cryptage solide de bout en bout est utilisé pour protéger toutes les données personnelles des utilisateurs dans le système</v>
      </c>
      <c r="C105" s="181"/>
      <c r="D105" s="181"/>
      <c r="E105" s="182"/>
      <c r="F105" s="123">
        <f>Résultats!F71</f>
        <v>10</v>
      </c>
      <c r="G105" s="12" t="str">
        <f t="shared" si="7"/>
        <v>OK</v>
      </c>
    </row>
    <row r="106" spans="1:7" ht="19.5" customHeight="1" x14ac:dyDescent="0.25">
      <c r="A106" s="72"/>
      <c r="B106" s="72"/>
      <c r="C106" s="72"/>
      <c r="D106" s="72"/>
      <c r="E106" s="72"/>
      <c r="F106" s="72"/>
      <c r="G106" s="72"/>
    </row>
    <row r="107" spans="1:7" ht="19.5" customHeight="1" x14ac:dyDescent="0.4">
      <c r="A107" s="215" t="s">
        <v>125</v>
      </c>
      <c r="B107" s="215"/>
      <c r="C107" s="215"/>
      <c r="D107" s="215"/>
      <c r="E107" s="215"/>
      <c r="F107" s="215"/>
      <c r="G107" s="215"/>
    </row>
    <row r="108" spans="1:7" ht="19.5" customHeight="1" x14ac:dyDescent="0.25">
      <c r="A108" s="72"/>
      <c r="B108" s="72"/>
      <c r="C108" s="72"/>
      <c r="D108" s="72"/>
      <c r="E108" s="72"/>
      <c r="F108" s="72"/>
      <c r="G108" s="72"/>
    </row>
    <row r="109" spans="1:7" ht="26.25" customHeight="1" thickBot="1" x14ac:dyDescent="0.3">
      <c r="A109" s="23" t="s">
        <v>162</v>
      </c>
      <c r="B109" s="208" t="s">
        <v>163</v>
      </c>
      <c r="C109" s="209"/>
      <c r="D109" s="209"/>
      <c r="E109" s="210"/>
      <c r="F109" s="23" t="s">
        <v>17</v>
      </c>
      <c r="G109" s="23" t="s">
        <v>18</v>
      </c>
    </row>
    <row r="110" spans="1:7" ht="33" customHeight="1" thickTop="1" thickBot="1" x14ac:dyDescent="0.3">
      <c r="A110" s="7" t="s">
        <v>8</v>
      </c>
      <c r="B110" s="171" t="str">
        <f>'A3'!C4</f>
        <v>L’offre de formation intègre une pédagogie flexible et adaptée aux besoins des usagers dans une perspective d’amélioration continue.</v>
      </c>
      <c r="C110" s="172"/>
      <c r="D110" s="172"/>
      <c r="E110" s="173"/>
      <c r="F110" s="115">
        <f>Résultats!F75</f>
        <v>60</v>
      </c>
      <c r="G110" s="106" t="str">
        <f>Résultats!G75</f>
        <v>CONFORME</v>
      </c>
    </row>
    <row r="111" spans="1:7" ht="21.75" customHeight="1" thickTop="1" thickBot="1" x14ac:dyDescent="0.3">
      <c r="A111" s="70">
        <v>1</v>
      </c>
      <c r="B111" s="222" t="str">
        <f>'A3'!C5</f>
        <v>Une pédagogie flexible et des modèles de prestation de cours sont adoptés pour satisfaire les besoins des différents usagers</v>
      </c>
      <c r="C111" s="223"/>
      <c r="D111" s="223"/>
      <c r="E111" s="224"/>
      <c r="F111" s="123">
        <f>Résultats!F76</f>
        <v>15</v>
      </c>
      <c r="G111" s="12" t="str">
        <f>IF(F111 &gt;=10, "OK", IF(F111 &gt;=5, "Action Néccessaire", IF(F111&lt;=5, "Action Urgente")))</f>
        <v>OK</v>
      </c>
    </row>
    <row r="112" spans="1:7" ht="31.5" customHeight="1" thickTop="1" thickBot="1" x14ac:dyDescent="0.3">
      <c r="A112" s="70">
        <v>2</v>
      </c>
      <c r="B112" s="222" t="str">
        <f>'A3'!C6</f>
        <v>Des systèmes et services sont implantés pour appuyer la communication parmi les apprenants et le personnel</v>
      </c>
      <c r="C112" s="223"/>
      <c r="D112" s="223"/>
      <c r="E112" s="224"/>
      <c r="F112" s="123">
        <f>Résultats!F77</f>
        <v>15</v>
      </c>
      <c r="G112" s="12" t="str">
        <f t="shared" ref="G112:G114" si="8">IF(F112 &gt;=10, "OK", IF(F112 &gt;=5, "Action Néccessaire", IF(F112&lt;=5, "Action Urgente")))</f>
        <v>OK</v>
      </c>
    </row>
    <row r="113" spans="1:7" ht="29.25" customHeight="1" thickTop="1" thickBot="1" x14ac:dyDescent="0.3">
      <c r="A113" s="70">
        <v>3</v>
      </c>
      <c r="B113" s="222" t="str">
        <f>'A3'!C7</f>
        <v>L’offre d’apprentissage en ligne fournit un support technique, organisationnel, et pédagogique pour ceux qui utilisent les services de l’inscription jusqu’à la diplômation par matériels écrits, des sessions face à face et l’assistance en ligne.</v>
      </c>
      <c r="C113" s="223"/>
      <c r="D113" s="223"/>
      <c r="E113" s="224"/>
      <c r="F113" s="123">
        <f>Résultats!F78</f>
        <v>15</v>
      </c>
      <c r="G113" s="12" t="str">
        <f t="shared" si="8"/>
        <v>OK</v>
      </c>
    </row>
    <row r="114" spans="1:7" ht="27.75" customHeight="1" thickTop="1" thickBot="1" x14ac:dyDescent="0.3">
      <c r="A114" s="70">
        <v>4</v>
      </c>
      <c r="B114" s="222" t="str">
        <f>'A3'!C8</f>
        <v>Les outils et procédures pour l’évaluation des résultats du processus d’apprentissage y compris l’utilisation de données recueillies des parties prenantes et des diplômés sont pris en considération, pour l’amélioration de la qualité de l’offre de formation.</v>
      </c>
      <c r="C114" s="223"/>
      <c r="D114" s="223"/>
      <c r="E114" s="224"/>
      <c r="F114" s="123">
        <f>Résultats!F79</f>
        <v>15</v>
      </c>
      <c r="G114" s="12" t="str">
        <f t="shared" si="8"/>
        <v>OK</v>
      </c>
    </row>
    <row r="115" spans="1:7" ht="21" customHeight="1" thickTop="1" thickBot="1" x14ac:dyDescent="0.3">
      <c r="A115" s="7" t="s">
        <v>9</v>
      </c>
      <c r="B115" s="171" t="str">
        <f>'A3'!C9</f>
        <v>Les conditions et les modalités de l’évaluation sont définies et opérationnelles</v>
      </c>
      <c r="C115" s="172"/>
      <c r="D115" s="172"/>
      <c r="E115" s="173"/>
      <c r="F115" s="115">
        <f>Résultats!F80</f>
        <v>115</v>
      </c>
      <c r="G115" s="106" t="str">
        <f>Résultats!G80</f>
        <v>CONFORME</v>
      </c>
    </row>
    <row r="116" spans="1:7" ht="29.25" customHeight="1" thickTop="1" thickBot="1" x14ac:dyDescent="0.3">
      <c r="A116" s="70">
        <v>1</v>
      </c>
      <c r="B116" s="222" t="str">
        <f>'A3'!C10</f>
        <v>Évaluation diagnostique, évaluation formative, autoévaluation et évaluation sommative sont toutes utilisées et transposées dans les outils numériques</v>
      </c>
      <c r="C116" s="223"/>
      <c r="D116" s="223"/>
      <c r="E116" s="224"/>
      <c r="F116" s="123">
        <f>Résultats!F81</f>
        <v>15</v>
      </c>
      <c r="G116" s="12" t="str">
        <f>IF(F116 &gt;=10, "OK", IF(F116 &gt;=5, "Action Néccessaire", IF(F116&lt;=5, "Action Urgente")))</f>
        <v>OK</v>
      </c>
    </row>
    <row r="117" spans="1:7" ht="24" customHeight="1" thickTop="1" thickBot="1" x14ac:dyDescent="0.3">
      <c r="A117" s="70">
        <v>2</v>
      </c>
      <c r="B117" s="222" t="str">
        <f>'A3'!C11</f>
        <v>Des opportunités d’auto-évaluation continues sont à la disposition des apprenants, pour leur permettre de réfléchir sur leur expérience d’apprentissage</v>
      </c>
      <c r="C117" s="223"/>
      <c r="D117" s="223"/>
      <c r="E117" s="224"/>
      <c r="F117" s="123">
        <f>Résultats!F82</f>
        <v>15</v>
      </c>
      <c r="G117" s="12" t="str">
        <f t="shared" ref="G117:G123" si="9">IF(F117 &gt;=10, "OK", IF(F117 &gt;=5, "Action Néccessaire", IF(F117&lt;=5, "Action Urgente")))</f>
        <v>OK</v>
      </c>
    </row>
    <row r="118" spans="1:7" ht="31.5" customHeight="1" thickTop="1" thickBot="1" x14ac:dyDescent="0.3">
      <c r="A118" s="70">
        <v>3</v>
      </c>
      <c r="B118" s="222" t="str">
        <f>'A3'!C12</f>
        <v>L’établissement a des procédures et des outils appropriés pour sécuriser le processus d’évaluation et s’assurer de la confidentialité des résultats</v>
      </c>
      <c r="C118" s="223"/>
      <c r="D118" s="223"/>
      <c r="E118" s="224"/>
      <c r="F118" s="123">
        <f>Résultats!F83</f>
        <v>15</v>
      </c>
      <c r="G118" s="12" t="str">
        <f t="shared" si="9"/>
        <v>OK</v>
      </c>
    </row>
    <row r="119" spans="1:7" ht="21.75" customHeight="1" thickTop="1" thickBot="1" x14ac:dyDescent="0.3">
      <c r="A119" s="70">
        <v>4</v>
      </c>
      <c r="B119" s="222" t="str">
        <f>'A3'!C13</f>
        <v>Des méthodes pour détecter le plagiat et autres formes de tricherie sont en place et sont communiquées aux apprenants</v>
      </c>
      <c r="C119" s="223"/>
      <c r="D119" s="223"/>
      <c r="E119" s="224"/>
      <c r="F119" s="123">
        <f>Résultats!F84</f>
        <v>15</v>
      </c>
      <c r="G119" s="12" t="str">
        <f t="shared" si="9"/>
        <v>OK</v>
      </c>
    </row>
    <row r="120" spans="1:7" ht="24" customHeight="1" thickTop="1" thickBot="1" x14ac:dyDescent="0.3">
      <c r="A120" s="70">
        <v>5</v>
      </c>
      <c r="B120" s="222" t="str">
        <f>'A3'!C14</f>
        <v>Des feedbacks constructifs et compréhensifs sont fournis aux apprenants</v>
      </c>
      <c r="C120" s="223"/>
      <c r="D120" s="223"/>
      <c r="E120" s="224"/>
      <c r="F120" s="123">
        <f>Résultats!F85</f>
        <v>10</v>
      </c>
      <c r="G120" s="12" t="str">
        <f t="shared" si="9"/>
        <v>OK</v>
      </c>
    </row>
    <row r="121" spans="1:7" ht="22.5" customHeight="1" thickTop="1" thickBot="1" x14ac:dyDescent="0.3">
      <c r="A121" s="70">
        <v>6</v>
      </c>
      <c r="B121" s="222" t="str">
        <f>'A3'!C15</f>
        <v>Un système efficace et équitable pour les griefs issus des résultats d’évaluations est en place</v>
      </c>
      <c r="C121" s="223"/>
      <c r="D121" s="223"/>
      <c r="E121" s="224"/>
      <c r="F121" s="123">
        <f>Résultats!F86</f>
        <v>15</v>
      </c>
      <c r="G121" s="12" t="str">
        <f t="shared" si="9"/>
        <v>OK</v>
      </c>
    </row>
    <row r="122" spans="1:7" ht="24.75" customHeight="1" thickTop="1" thickBot="1" x14ac:dyDescent="0.3">
      <c r="A122" s="70">
        <v>7</v>
      </c>
      <c r="B122" s="222" t="str">
        <f>'A3'!C16</f>
        <v>Les méthodes d’évaluation par les pairs sont soutenues et/ou le travail en groupe est encouragé pour les apprenants</v>
      </c>
      <c r="C122" s="223"/>
      <c r="D122" s="223"/>
      <c r="E122" s="224"/>
      <c r="F122" s="123">
        <f>Résultats!F87</f>
        <v>15</v>
      </c>
      <c r="G122" s="12" t="str">
        <f t="shared" si="9"/>
        <v>OK</v>
      </c>
    </row>
    <row r="123" spans="1:7" ht="16.5" thickTop="1" thickBot="1" x14ac:dyDescent="0.3">
      <c r="A123" s="70">
        <v>8</v>
      </c>
      <c r="B123" s="222" t="str">
        <f>'A3'!C17</f>
        <v>La remise des diplômes aux apprenants est organisée</v>
      </c>
      <c r="C123" s="223"/>
      <c r="D123" s="223"/>
      <c r="E123" s="224"/>
      <c r="F123" s="123">
        <f>Résultats!F88</f>
        <v>15</v>
      </c>
      <c r="G123" s="12" t="str">
        <f t="shared" si="9"/>
        <v>OK</v>
      </c>
    </row>
    <row r="124" spans="1:7" ht="23.25" customHeight="1" thickTop="1" thickBot="1" x14ac:dyDescent="0.3">
      <c r="A124" s="7" t="s">
        <v>10</v>
      </c>
      <c r="B124" s="171" t="str">
        <f>'A3'!C18</f>
        <v>L’institution dispose d’une politique de ressources humaines en FOAD</v>
      </c>
      <c r="C124" s="172"/>
      <c r="D124" s="172"/>
      <c r="E124" s="173"/>
      <c r="F124" s="115">
        <f>Résultats!F89</f>
        <v>50</v>
      </c>
      <c r="G124" s="106" t="str">
        <f>Résultats!G89</f>
        <v>CONFORME</v>
      </c>
    </row>
    <row r="125" spans="1:7" ht="27.75" customHeight="1" thickTop="1" thickBot="1" x14ac:dyDescent="0.3">
      <c r="A125" s="70">
        <v>1</v>
      </c>
      <c r="B125" s="222" t="str">
        <f>'A3'!C19</f>
        <v>L’institution dispose d’une cellule de spécialistes compétents en FOAD/FAD pour la conduite de l’offre</v>
      </c>
      <c r="C125" s="223"/>
      <c r="D125" s="223"/>
      <c r="E125" s="224"/>
      <c r="F125" s="123">
        <f>Résultats!F90</f>
        <v>15</v>
      </c>
      <c r="G125" s="12" t="str">
        <f>IF(F125 &gt;=10, "OK", IF(F125 &gt;=5, "Action Néccessaire", IF(F125&lt;=5, "Action Urgente")))</f>
        <v>OK</v>
      </c>
    </row>
    <row r="126" spans="1:7" ht="27.75" customHeight="1" thickTop="1" thickBot="1" x14ac:dyDescent="0.3">
      <c r="A126" s="70">
        <v>2</v>
      </c>
      <c r="B126" s="222" t="str">
        <f>'A3'!C20</f>
        <v>Les analyses des besoins du personnel enseignant sont régulièrement réalisées, à travers des évaluations des compétences du personnel ou des processus d’auto-évaluation</v>
      </c>
      <c r="C126" s="223"/>
      <c r="D126" s="223"/>
      <c r="E126" s="224"/>
      <c r="F126" s="123">
        <f>Résultats!F91</f>
        <v>15</v>
      </c>
      <c r="G126" s="12" t="str">
        <f t="shared" ref="G126:G128" si="10">IF(F126 &gt;=10, "OK", IF(F126 &gt;=5, "Action Néccessaire", IF(F126&lt;=5, "Action Urgente")))</f>
        <v>OK</v>
      </c>
    </row>
    <row r="127" spans="1:7" ht="26.25" customHeight="1" thickTop="1" thickBot="1" x14ac:dyDescent="0.3">
      <c r="A127" s="70">
        <v>3</v>
      </c>
      <c r="B127" s="222" t="str">
        <f>'A3'!C21</f>
        <v>Les dispositifs de formation du personnel chargé des services d’apprentissage sont disponibles pour les soutenir dans le processus de migration de l’enseignement conventionnel vers l’enseignement en ligne</v>
      </c>
      <c r="C127" s="223"/>
      <c r="D127" s="223"/>
      <c r="E127" s="224"/>
      <c r="F127" s="123">
        <f>Résultats!F92</f>
        <v>10</v>
      </c>
      <c r="G127" s="12" t="str">
        <f t="shared" si="10"/>
        <v>OK</v>
      </c>
    </row>
    <row r="128" spans="1:7" ht="24" customHeight="1" thickTop="1" x14ac:dyDescent="0.25">
      <c r="A128" s="70">
        <v>4</v>
      </c>
      <c r="B128" s="222" t="str">
        <f>'A3'!C22</f>
        <v>Tout le personnel responsable de la conception des cours est soumis à un processus d’apprentissage et d’évaluation par les pairs</v>
      </c>
      <c r="C128" s="223"/>
      <c r="D128" s="223"/>
      <c r="E128" s="224"/>
      <c r="F128" s="123">
        <f>Résultats!F93</f>
        <v>10</v>
      </c>
      <c r="G128" s="12" t="str">
        <f t="shared" si="10"/>
        <v>OK</v>
      </c>
    </row>
    <row r="129" spans="1:7" ht="24" customHeight="1" x14ac:dyDescent="0.25">
      <c r="A129" s="72"/>
      <c r="B129" s="72"/>
      <c r="C129" s="72"/>
      <c r="D129" s="72"/>
      <c r="E129" s="72"/>
      <c r="F129" s="72"/>
      <c r="G129" s="72"/>
    </row>
    <row r="130" spans="1:7" ht="24" customHeight="1" x14ac:dyDescent="0.4">
      <c r="A130" s="215" t="s">
        <v>127</v>
      </c>
      <c r="B130" s="215"/>
      <c r="C130" s="215"/>
      <c r="D130" s="215"/>
      <c r="E130" s="215"/>
      <c r="F130" s="215"/>
      <c r="G130" s="215"/>
    </row>
    <row r="131" spans="1:7" ht="21.75" customHeight="1" x14ac:dyDescent="0.25">
      <c r="A131" s="75"/>
      <c r="B131" s="72"/>
      <c r="C131" s="72"/>
      <c r="D131" s="72"/>
      <c r="E131" s="72"/>
      <c r="F131" s="55"/>
      <c r="G131" s="74"/>
    </row>
    <row r="132" spans="1:7" ht="17.25" customHeight="1" thickBot="1" x14ac:dyDescent="0.3">
      <c r="A132" s="56"/>
      <c r="B132" s="56"/>
      <c r="C132" s="56"/>
      <c r="D132" s="56"/>
      <c r="E132" s="56"/>
      <c r="F132" s="56"/>
      <c r="G132" s="56"/>
    </row>
    <row r="133" spans="1:7" ht="24.75" customHeight="1" thickTop="1" thickBot="1" x14ac:dyDescent="0.3">
      <c r="A133" s="23" t="s">
        <v>162</v>
      </c>
      <c r="B133" s="208" t="s">
        <v>163</v>
      </c>
      <c r="C133" s="209"/>
      <c r="D133" s="209"/>
      <c r="E133" s="210"/>
      <c r="F133" s="23" t="s">
        <v>17</v>
      </c>
      <c r="G133" s="23" t="s">
        <v>18</v>
      </c>
    </row>
    <row r="134" spans="1:7" ht="22.5" customHeight="1" thickTop="1" x14ac:dyDescent="0.25">
      <c r="A134" s="18" t="s">
        <v>129</v>
      </c>
      <c r="B134" s="171" t="str">
        <f>Infra!C4</f>
        <v>Les Dispositifs physiques</v>
      </c>
      <c r="C134" s="172"/>
      <c r="D134" s="172"/>
      <c r="E134" s="173"/>
      <c r="F134" s="116">
        <f>Résultats!F97</f>
        <v>95</v>
      </c>
      <c r="G134" s="106" t="str">
        <f>Résultats!G97</f>
        <v>CONFORME</v>
      </c>
    </row>
    <row r="135" spans="1:7" ht="18.75" customHeight="1" x14ac:dyDescent="0.25">
      <c r="A135" s="70">
        <v>1</v>
      </c>
      <c r="B135" s="177" t="str">
        <f>Infra!C5</f>
        <v>Un bâtiment administratif affecté au Conseil de direction et/ou au Rectorat et à leurs services d’appui</v>
      </c>
      <c r="C135" s="178"/>
      <c r="D135" s="178"/>
      <c r="E135" s="179"/>
      <c r="F135" s="123">
        <f>Résultats!F98</f>
        <v>15</v>
      </c>
      <c r="G135" s="12" t="str">
        <f>IF(F135 &gt;=10, "OK", IF(F135 &gt;=5, "Action Néccessaire", IF(F135&lt;=5, "Action Urgente")))</f>
        <v>OK</v>
      </c>
    </row>
    <row r="136" spans="1:7" ht="20.25" customHeight="1" x14ac:dyDescent="0.25">
      <c r="A136" s="70">
        <v>2</v>
      </c>
      <c r="B136" s="177" t="str">
        <f>Infra!C6</f>
        <v>Des bureaux pour les Responsables des structures de l'institution (Administratif et Technique)</v>
      </c>
      <c r="C136" s="178"/>
      <c r="D136" s="178"/>
      <c r="E136" s="179"/>
      <c r="F136" s="123">
        <f>Résultats!F99</f>
        <v>10</v>
      </c>
      <c r="G136" s="12" t="str">
        <f t="shared" ref="G136:G145" si="11">IF(F136 &gt;=10, "OK", IF(F136 &gt;=5, "Action Néccessaire", IF(F136&lt;=5, "Action Urgente")))</f>
        <v>OK</v>
      </c>
    </row>
    <row r="137" spans="1:7" ht="18.75" customHeight="1" x14ac:dyDescent="0.25">
      <c r="A137" s="70">
        <v>3</v>
      </c>
      <c r="B137" s="177" t="str">
        <f>Infra!C7</f>
        <v>Des locaux pour la tenue des Conseils ou Assemblées et pour toutes autres reunions</v>
      </c>
      <c r="C137" s="178"/>
      <c r="D137" s="178"/>
      <c r="E137" s="179"/>
      <c r="F137" s="123">
        <f>Résultats!F100</f>
        <v>15</v>
      </c>
      <c r="G137" s="12" t="str">
        <f t="shared" si="11"/>
        <v>OK</v>
      </c>
    </row>
    <row r="138" spans="1:7" ht="17.25" customHeight="1" x14ac:dyDescent="0.25">
      <c r="A138" s="70">
        <v>4</v>
      </c>
      <c r="B138" s="177" t="str">
        <f>Infra!C8</f>
        <v>Une bibliothèque avec une salle de lecture d’au moins 30 places assises pour les étudiants sur place</v>
      </c>
      <c r="C138" s="178"/>
      <c r="D138" s="178"/>
      <c r="E138" s="179"/>
      <c r="F138" s="123">
        <f>Résultats!F101</f>
        <v>10</v>
      </c>
      <c r="G138" s="12" t="str">
        <f t="shared" si="11"/>
        <v>OK</v>
      </c>
    </row>
    <row r="139" spans="1:7" ht="18.75" customHeight="1" x14ac:dyDescent="0.25">
      <c r="A139" s="70">
        <v>5</v>
      </c>
      <c r="B139" s="177" t="str">
        <f>Infra!C9</f>
        <v>Une salle informatique avec connexion Internet d’au moins 30 places assises pour les étudiants sur place</v>
      </c>
      <c r="C139" s="178"/>
      <c r="D139" s="178"/>
      <c r="E139" s="179"/>
      <c r="F139" s="123">
        <f>Résultats!F102</f>
        <v>10</v>
      </c>
      <c r="G139" s="12" t="str">
        <f t="shared" si="11"/>
        <v>OK</v>
      </c>
    </row>
    <row r="140" spans="1:7" ht="18" customHeight="1" x14ac:dyDescent="0.25">
      <c r="A140" s="70">
        <v>6</v>
      </c>
      <c r="B140" s="177" t="str">
        <f>Infra!C10</f>
        <v xml:space="preserve">Une salle avec connexion Internet des professeurs sur place </v>
      </c>
      <c r="C140" s="178"/>
      <c r="D140" s="178"/>
      <c r="E140" s="179"/>
      <c r="F140" s="123">
        <f>Résultats!F103</f>
        <v>10</v>
      </c>
      <c r="G140" s="12" t="str">
        <f t="shared" si="11"/>
        <v>OK</v>
      </c>
    </row>
    <row r="141" spans="1:7" ht="27.75" customHeight="1" x14ac:dyDescent="0.25">
      <c r="A141" s="70">
        <v>7</v>
      </c>
      <c r="B141" s="177" t="str">
        <f>Infra!C11</f>
        <v>Des points d’eau potable</v>
      </c>
      <c r="C141" s="178"/>
      <c r="D141" s="178"/>
      <c r="E141" s="179"/>
      <c r="F141" s="123">
        <f>Résultats!F104</f>
        <v>5</v>
      </c>
      <c r="G141" s="12" t="str">
        <f t="shared" si="11"/>
        <v>Action Néccessaire</v>
      </c>
    </row>
    <row r="142" spans="1:7" ht="20.25" customHeight="1" x14ac:dyDescent="0.25">
      <c r="A142" s="70">
        <v>8</v>
      </c>
      <c r="B142" s="177" t="str">
        <f>Infra!C12</f>
        <v>Des toilettes clairement identifiées garçons/filles pour les étudiants sur place</v>
      </c>
      <c r="C142" s="178"/>
      <c r="D142" s="178"/>
      <c r="E142" s="179"/>
      <c r="F142" s="123">
        <f>Résultats!F105</f>
        <v>5</v>
      </c>
      <c r="G142" s="12" t="str">
        <f t="shared" si="11"/>
        <v>Action Néccessaire</v>
      </c>
    </row>
    <row r="143" spans="1:7" ht="21" customHeight="1" x14ac:dyDescent="0.25">
      <c r="A143" s="70">
        <v>9</v>
      </c>
      <c r="B143" s="177" t="str">
        <f>Infra!C13</f>
        <v>Des bureaux pour les enseignants permanents (Université virtuelle)</v>
      </c>
      <c r="C143" s="178"/>
      <c r="D143" s="178"/>
      <c r="E143" s="179"/>
      <c r="F143" s="123">
        <f>Résultats!F106</f>
        <v>5</v>
      </c>
      <c r="G143" s="12" t="str">
        <f t="shared" si="11"/>
        <v>Action Néccessaire</v>
      </c>
    </row>
    <row r="144" spans="1:7" ht="20.25" customHeight="1" x14ac:dyDescent="0.25">
      <c r="A144" s="70">
        <v>10</v>
      </c>
      <c r="B144" s="177" t="str">
        <f>Infra!C14</f>
        <v>Une salle destinée aux organisations estudiantines  (Université virtuelle)</v>
      </c>
      <c r="C144" s="178"/>
      <c r="D144" s="178"/>
      <c r="E144" s="179"/>
      <c r="F144" s="123">
        <f>Résultats!F107</f>
        <v>5</v>
      </c>
      <c r="G144" s="12" t="str">
        <f t="shared" si="11"/>
        <v>Action Néccessaire</v>
      </c>
    </row>
    <row r="145" spans="1:7" ht="20.25" customHeight="1" x14ac:dyDescent="0.25">
      <c r="A145" s="70">
        <v>11</v>
      </c>
      <c r="B145" s="177" t="str">
        <f>Infra!C15</f>
        <v>Un espace affecté aux activités sportives et aux loisirs  (Université virtuelle)</v>
      </c>
      <c r="C145" s="178"/>
      <c r="D145" s="178"/>
      <c r="E145" s="179"/>
      <c r="F145" s="123">
        <f>Résultats!F108</f>
        <v>5</v>
      </c>
      <c r="G145" s="12" t="str">
        <f t="shared" si="11"/>
        <v>Action Néccessaire</v>
      </c>
    </row>
    <row r="146" spans="1:7" ht="20.25" customHeight="1" x14ac:dyDescent="0.25">
      <c r="A146" s="27" t="s">
        <v>130</v>
      </c>
      <c r="B146" s="189" t="str">
        <f>Infra!C16</f>
        <v>Les dispositifs numériques</v>
      </c>
      <c r="C146" s="190"/>
      <c r="D146" s="190"/>
      <c r="E146" s="190"/>
      <c r="F146" s="116">
        <f>Résultats!F109</f>
        <v>90</v>
      </c>
      <c r="G146" s="106" t="str">
        <f>Résultats!G109</f>
        <v>CONFORME</v>
      </c>
    </row>
    <row r="147" spans="1:7" ht="20.25" customHeight="1" x14ac:dyDescent="0.25">
      <c r="A147" s="19">
        <v>1</v>
      </c>
      <c r="B147" s="177" t="str">
        <f>Infra!C17</f>
        <v>Un hébergement local ou un hébergement (serveur dédiée ou Cloud)  externe chez un prestataire   de la plateforme numérique d’apprentissage (voir le contrat)</v>
      </c>
      <c r="C147" s="178"/>
      <c r="D147" s="178"/>
      <c r="E147" s="179"/>
      <c r="F147" s="123">
        <f>Résultats!F110</f>
        <v>15</v>
      </c>
      <c r="G147" s="12" t="str">
        <f>IF(F147 &gt;=10, "OK", IF(F147 &gt;=5, "Action Néccessaire", IF(F147&lt;=5, "Action Urgente")))</f>
        <v>OK</v>
      </c>
    </row>
    <row r="148" spans="1:7" ht="21" customHeight="1" x14ac:dyDescent="0.25">
      <c r="A148" s="19">
        <v>2</v>
      </c>
      <c r="B148" s="177" t="str">
        <f>Infra!C18</f>
        <v>La preuve de la disponbilité du serveur en cas de montée en charge (internautes en simulatnées sur la plateforme) selon le nombre d'etudiants de l'établissement (voir  rapport du test)</v>
      </c>
      <c r="C148" s="178"/>
      <c r="D148" s="178"/>
      <c r="E148" s="179"/>
      <c r="F148" s="123">
        <f>Résultats!F111</f>
        <v>5</v>
      </c>
      <c r="G148" s="12" t="str">
        <f t="shared" ref="G148:G156" si="12">IF(F148 &gt;=10, "OK", IF(F148 &gt;=5, "Action Néccessaire", IF(F148&lt;=5, "Action Urgente")))</f>
        <v>Action Néccessaire</v>
      </c>
    </row>
    <row r="149" spans="1:7" ht="26.25" customHeight="1" x14ac:dyDescent="0.25">
      <c r="A149" s="19">
        <v>3</v>
      </c>
      <c r="B149" s="177" t="str">
        <f>Infra!C19</f>
        <v>Un système de visioconférence pour la tenue des assemblées, des conseils, des soutenances, etc.</v>
      </c>
      <c r="C149" s="178"/>
      <c r="D149" s="178"/>
      <c r="E149" s="179"/>
      <c r="F149" s="123">
        <f>Résultats!F112</f>
        <v>5</v>
      </c>
      <c r="G149" s="12" t="str">
        <f t="shared" si="12"/>
        <v>Action Néccessaire</v>
      </c>
    </row>
    <row r="150" spans="1:7" ht="23.25" customHeight="1" x14ac:dyDescent="0.25">
      <c r="A150" s="19">
        <v>4</v>
      </c>
      <c r="B150" s="177" t="str">
        <f>Infra!C20</f>
        <v>Une bibliothèque virtuelle avec des abonnements à des bases de données bibliographiques</v>
      </c>
      <c r="C150" s="178"/>
      <c r="D150" s="178"/>
      <c r="E150" s="179"/>
      <c r="F150" s="123">
        <f>Résultats!F113</f>
        <v>5</v>
      </c>
      <c r="G150" s="12" t="str">
        <f t="shared" si="12"/>
        <v>Action Néccessaire</v>
      </c>
    </row>
    <row r="151" spans="1:7" ht="22.5" customHeight="1" x14ac:dyDescent="0.25">
      <c r="A151" s="19">
        <v>5</v>
      </c>
      <c r="B151" s="177" t="str">
        <f>Infra!C21</f>
        <v>Une connectivité internet de type dédiée (Liaison spécialisée, fibre, etc) pour les etudiants/enseignats sur place (voir contrat)</v>
      </c>
      <c r="C151" s="178"/>
      <c r="D151" s="178"/>
      <c r="E151" s="179"/>
      <c r="F151" s="123">
        <f>Résultats!F114</f>
        <v>5</v>
      </c>
      <c r="G151" s="12" t="str">
        <f t="shared" si="12"/>
        <v>Action Néccessaire</v>
      </c>
    </row>
    <row r="152" spans="1:7" ht="27" customHeight="1" x14ac:dyDescent="0.25">
      <c r="A152" s="19">
        <v>6</v>
      </c>
      <c r="B152" s="177" t="str">
        <f>Infra!C22</f>
        <v>Une bande passante  conséquente pour la connectivité des etudiants/enseignants sur place (voir contrat)</v>
      </c>
      <c r="C152" s="178"/>
      <c r="D152" s="178"/>
      <c r="E152" s="179"/>
      <c r="F152" s="123">
        <f>Résultats!F115</f>
        <v>5</v>
      </c>
      <c r="G152" s="12" t="str">
        <f t="shared" si="12"/>
        <v>Action Néccessaire</v>
      </c>
    </row>
    <row r="153" spans="1:7" ht="23.25" customHeight="1" x14ac:dyDescent="0.25">
      <c r="A153" s="19">
        <v>7</v>
      </c>
      <c r="B153" s="177" t="str">
        <f>Infra!C23</f>
        <v>Une infrastructure réseautique  opérationnelle (réseau local/wifi, etc) pour les etudiants/enseignants sur place</v>
      </c>
      <c r="C153" s="178"/>
      <c r="D153" s="178"/>
      <c r="E153" s="179"/>
      <c r="F153" s="123">
        <f>Résultats!F116</f>
        <v>15</v>
      </c>
      <c r="G153" s="12" t="str">
        <f t="shared" si="12"/>
        <v>OK</v>
      </c>
    </row>
    <row r="154" spans="1:7" ht="24.75" customHeight="1" x14ac:dyDescent="0.25">
      <c r="A154" s="19">
        <v>8</v>
      </c>
      <c r="B154" s="177" t="str">
        <f>Infra!C24</f>
        <v>Une plateforme additive ou existence d'un module intégré au systéme d'apprentissage  dédié.e aux travaux pratiques et dirigées</v>
      </c>
      <c r="C154" s="178"/>
      <c r="D154" s="178"/>
      <c r="E154" s="179"/>
      <c r="F154" s="123">
        <f>Résultats!F117</f>
        <v>15</v>
      </c>
      <c r="G154" s="12" t="str">
        <f t="shared" si="12"/>
        <v>OK</v>
      </c>
    </row>
    <row r="155" spans="1:7" ht="29.25" customHeight="1" x14ac:dyDescent="0.25">
      <c r="A155" s="19">
        <v>9</v>
      </c>
      <c r="B155" s="177" t="str">
        <f>Infra!C25</f>
        <v>Une plateforme additive ou existence d'un module  d'inscription, de facturation et de paiment sécurisé en ligne</v>
      </c>
      <c r="C155" s="178"/>
      <c r="D155" s="178"/>
      <c r="E155" s="179"/>
      <c r="F155" s="123">
        <f>Résultats!F118</f>
        <v>10</v>
      </c>
      <c r="G155" s="12" t="str">
        <f t="shared" si="12"/>
        <v>OK</v>
      </c>
    </row>
    <row r="156" spans="1:7" ht="35.25" customHeight="1" x14ac:dyDescent="0.25">
      <c r="A156" s="19">
        <v>10</v>
      </c>
      <c r="B156" s="177" t="str">
        <f>Infra!C26</f>
        <v>Un dispositfi ou un système de sauvegarde et d'archivages des données issues de la plateforme d'apprentissage</v>
      </c>
      <c r="C156" s="178"/>
      <c r="D156" s="178"/>
      <c r="E156" s="179"/>
      <c r="F156" s="123">
        <f>Résultats!F119</f>
        <v>10</v>
      </c>
      <c r="G156" s="12" t="str">
        <f t="shared" si="12"/>
        <v>OK</v>
      </c>
    </row>
    <row r="169" spans="1:16276" ht="18.75" thickBot="1" x14ac:dyDescent="0.3">
      <c r="A169" s="170" t="s">
        <v>136</v>
      </c>
      <c r="B169" s="170"/>
      <c r="C169" s="170"/>
      <c r="D169" s="170"/>
      <c r="E169" s="170"/>
      <c r="F169" s="170"/>
      <c r="G169" s="170"/>
      <c r="H169" s="69"/>
      <c r="I169" s="69"/>
      <c r="J169" s="69"/>
      <c r="K169" s="69"/>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c r="AY169" s="170"/>
      <c r="AZ169" s="170"/>
      <c r="BA169" s="170"/>
      <c r="BB169" s="170"/>
      <c r="BC169" s="170"/>
      <c r="BD169" s="170"/>
      <c r="BE169" s="170"/>
      <c r="BF169" s="170"/>
      <c r="BG169" s="170"/>
      <c r="BH169" s="170"/>
      <c r="BI169" s="170"/>
      <c r="BJ169" s="170"/>
      <c r="BK169" s="170"/>
      <c r="BL169" s="170"/>
      <c r="BM169" s="170"/>
      <c r="BN169" s="170"/>
      <c r="BO169" s="170"/>
      <c r="BP169" s="170"/>
      <c r="BQ169" s="170"/>
      <c r="BR169" s="170"/>
      <c r="BS169" s="170"/>
      <c r="BT169" s="170"/>
      <c r="BU169" s="170"/>
      <c r="BV169" s="170"/>
      <c r="BW169" s="170"/>
      <c r="BX169" s="170"/>
      <c r="BY169" s="170"/>
      <c r="BZ169" s="170"/>
      <c r="CA169" s="170"/>
      <c r="CB169" s="170"/>
      <c r="CC169" s="170"/>
      <c r="CD169" s="170"/>
      <c r="CE169" s="170"/>
      <c r="CF169" s="170"/>
      <c r="CG169" s="170"/>
      <c r="CH169" s="170"/>
      <c r="CI169" s="170"/>
      <c r="CJ169" s="170"/>
      <c r="CK169" s="170"/>
      <c r="CL169" s="170"/>
      <c r="CM169" s="170"/>
      <c r="CN169" s="170"/>
      <c r="CO169" s="170"/>
      <c r="CP169" s="170"/>
      <c r="CQ169" s="170"/>
      <c r="CR169" s="170"/>
      <c r="CS169" s="170"/>
      <c r="CT169" s="170"/>
      <c r="CU169" s="170"/>
      <c r="CV169" s="170"/>
      <c r="CW169" s="170"/>
      <c r="CX169" s="170"/>
      <c r="CY169" s="170"/>
      <c r="CZ169" s="170"/>
      <c r="DA169" s="170"/>
      <c r="DB169" s="170"/>
      <c r="DC169" s="170"/>
      <c r="DD169" s="170"/>
      <c r="DE169" s="170"/>
      <c r="DF169" s="170"/>
      <c r="DG169" s="170"/>
      <c r="DH169" s="170"/>
      <c r="DI169" s="170"/>
      <c r="DJ169" s="170"/>
      <c r="DK169" s="170"/>
      <c r="DL169" s="170"/>
      <c r="DM169" s="170"/>
      <c r="DN169" s="170"/>
      <c r="DO169" s="170"/>
      <c r="DP169" s="170"/>
      <c r="DQ169" s="170"/>
      <c r="DR169" s="170"/>
      <c r="DS169" s="170"/>
      <c r="DT169" s="170"/>
      <c r="DU169" s="170"/>
      <c r="DV169" s="170"/>
      <c r="DW169" s="170"/>
      <c r="DX169" s="170"/>
      <c r="DY169" s="170"/>
      <c r="DZ169" s="170"/>
      <c r="EA169" s="170"/>
      <c r="EB169" s="170"/>
      <c r="EC169" s="170"/>
      <c r="ED169" s="170"/>
      <c r="EE169" s="170"/>
      <c r="EF169" s="170"/>
      <c r="EG169" s="170"/>
      <c r="EH169" s="170"/>
      <c r="EI169" s="170"/>
      <c r="EJ169" s="170"/>
      <c r="EK169" s="170"/>
      <c r="EL169" s="170"/>
      <c r="EM169" s="170"/>
      <c r="EN169" s="170"/>
      <c r="EO169" s="170"/>
      <c r="EP169" s="170"/>
      <c r="EQ169" s="170"/>
      <c r="ER169" s="170"/>
      <c r="ES169" s="170"/>
      <c r="ET169" s="170"/>
      <c r="EU169" s="170"/>
      <c r="EV169" s="170"/>
      <c r="EW169" s="170"/>
      <c r="EX169" s="170"/>
      <c r="EY169" s="170"/>
      <c r="EZ169" s="170"/>
      <c r="FA169" s="170"/>
      <c r="FB169" s="170"/>
      <c r="FC169" s="170"/>
      <c r="FD169" s="170"/>
      <c r="FE169" s="170"/>
      <c r="FF169" s="170"/>
      <c r="FG169" s="170"/>
      <c r="FH169" s="170"/>
      <c r="FI169" s="170"/>
      <c r="FJ169" s="170"/>
      <c r="FK169" s="170"/>
      <c r="FL169" s="170"/>
      <c r="FM169" s="170"/>
      <c r="FN169" s="170"/>
      <c r="FO169" s="170"/>
      <c r="FP169" s="170"/>
      <c r="FQ169" s="170"/>
      <c r="FR169" s="170"/>
      <c r="FS169" s="170"/>
      <c r="FT169" s="170"/>
      <c r="FU169" s="170"/>
      <c r="FV169" s="170"/>
      <c r="FW169" s="170"/>
      <c r="FX169" s="170"/>
      <c r="FY169" s="170"/>
      <c r="FZ169" s="170"/>
      <c r="GA169" s="170"/>
      <c r="GB169" s="170"/>
      <c r="GC169" s="170"/>
      <c r="GD169" s="170"/>
      <c r="GE169" s="170"/>
      <c r="GF169" s="170"/>
      <c r="GG169" s="170"/>
      <c r="GH169" s="170"/>
      <c r="GI169" s="170"/>
      <c r="GJ169" s="170"/>
      <c r="GK169" s="170"/>
      <c r="GL169" s="170"/>
      <c r="GM169" s="170"/>
      <c r="GN169" s="170"/>
      <c r="GO169" s="170"/>
      <c r="GP169" s="170"/>
      <c r="GQ169" s="170"/>
      <c r="GR169" s="170"/>
      <c r="GS169" s="170"/>
      <c r="GT169" s="170"/>
      <c r="GU169" s="170"/>
      <c r="GV169" s="170"/>
      <c r="GW169" s="170"/>
      <c r="GX169" s="170"/>
      <c r="GY169" s="170"/>
      <c r="GZ169" s="170"/>
      <c r="HA169" s="170"/>
      <c r="HB169" s="170"/>
      <c r="HC169" s="170"/>
      <c r="HD169" s="170"/>
      <c r="HE169" s="170"/>
      <c r="HF169" s="170"/>
      <c r="HG169" s="170"/>
      <c r="HH169" s="170"/>
      <c r="HI169" s="170"/>
      <c r="HJ169" s="170"/>
      <c r="HK169" s="170"/>
      <c r="HL169" s="170"/>
      <c r="HM169" s="170"/>
      <c r="HN169" s="170"/>
      <c r="HO169" s="170"/>
      <c r="HP169" s="170"/>
      <c r="HQ169" s="170"/>
      <c r="HR169" s="170"/>
      <c r="HS169" s="170"/>
      <c r="HT169" s="170"/>
      <c r="HU169" s="170"/>
      <c r="HV169" s="170"/>
      <c r="HW169" s="170"/>
      <c r="HX169" s="170"/>
      <c r="HY169" s="170"/>
      <c r="HZ169" s="170"/>
      <c r="IA169" s="170"/>
      <c r="IB169" s="170"/>
      <c r="IC169" s="170"/>
      <c r="ID169" s="170"/>
      <c r="IE169" s="170"/>
      <c r="IF169" s="170"/>
      <c r="IG169" s="170"/>
      <c r="IH169" s="170"/>
      <c r="II169" s="170"/>
      <c r="IJ169" s="170"/>
      <c r="IK169" s="170"/>
      <c r="IL169" s="170"/>
      <c r="IM169" s="170"/>
      <c r="IN169" s="170"/>
      <c r="IO169" s="170"/>
      <c r="IP169" s="170"/>
      <c r="IQ169" s="170"/>
      <c r="IR169" s="170"/>
      <c r="IS169" s="170"/>
      <c r="IT169" s="170"/>
      <c r="IU169" s="170"/>
      <c r="IV169" s="170"/>
      <c r="IW169" s="170"/>
      <c r="IX169" s="170"/>
      <c r="IY169" s="170"/>
      <c r="IZ169" s="170"/>
      <c r="JA169" s="170"/>
      <c r="JB169" s="170"/>
      <c r="JC169" s="170"/>
      <c r="JD169" s="170"/>
      <c r="JE169" s="170"/>
      <c r="JF169" s="170"/>
      <c r="JG169" s="170"/>
      <c r="JH169" s="170"/>
      <c r="JI169" s="170"/>
      <c r="JJ169" s="170"/>
      <c r="JK169" s="170"/>
      <c r="JL169" s="170"/>
      <c r="JM169" s="170"/>
      <c r="JN169" s="170"/>
      <c r="JO169" s="170"/>
      <c r="JP169" s="170"/>
      <c r="JQ169" s="170"/>
      <c r="JR169" s="170"/>
      <c r="JS169" s="170"/>
      <c r="JT169" s="170"/>
      <c r="JU169" s="170"/>
      <c r="JV169" s="170"/>
      <c r="JW169" s="170"/>
      <c r="JX169" s="170"/>
      <c r="JY169" s="170"/>
      <c r="JZ169" s="170"/>
      <c r="KA169" s="170"/>
      <c r="KB169" s="170"/>
      <c r="KC169" s="170"/>
      <c r="KD169" s="170"/>
      <c r="KE169" s="170"/>
      <c r="KF169" s="170"/>
      <c r="KG169" s="170"/>
      <c r="KH169" s="170"/>
      <c r="KI169" s="170"/>
      <c r="KJ169" s="170"/>
      <c r="KK169" s="170"/>
      <c r="KL169" s="170"/>
      <c r="KM169" s="170"/>
      <c r="KN169" s="170"/>
      <c r="KO169" s="170"/>
      <c r="KP169" s="170"/>
      <c r="KQ169" s="170"/>
      <c r="KR169" s="170"/>
      <c r="KS169" s="170"/>
      <c r="KT169" s="170"/>
      <c r="KU169" s="170"/>
      <c r="KV169" s="170"/>
      <c r="KW169" s="170"/>
      <c r="KX169" s="170"/>
      <c r="KY169" s="170"/>
      <c r="KZ169" s="170"/>
      <c r="LA169" s="170"/>
      <c r="LB169" s="170"/>
      <c r="LC169" s="170"/>
      <c r="LD169" s="170"/>
      <c r="LE169" s="170"/>
      <c r="LF169" s="170"/>
      <c r="LG169" s="170"/>
      <c r="LH169" s="170"/>
      <c r="LI169" s="170"/>
      <c r="LJ169" s="170"/>
      <c r="LK169" s="170"/>
      <c r="LL169" s="170"/>
      <c r="LM169" s="170"/>
      <c r="LN169" s="170"/>
      <c r="LO169" s="170"/>
      <c r="LP169" s="170"/>
      <c r="LQ169" s="170"/>
      <c r="LR169" s="170"/>
      <c r="LS169" s="170"/>
      <c r="LT169" s="170"/>
      <c r="LU169" s="170"/>
      <c r="LV169" s="170"/>
      <c r="LW169" s="170"/>
      <c r="LX169" s="170"/>
      <c r="LY169" s="170"/>
      <c r="LZ169" s="170"/>
      <c r="MA169" s="170"/>
      <c r="MB169" s="170"/>
      <c r="MC169" s="170"/>
      <c r="MD169" s="170"/>
      <c r="ME169" s="170"/>
      <c r="MF169" s="170"/>
      <c r="MG169" s="170"/>
      <c r="MH169" s="170"/>
      <c r="MI169" s="170"/>
      <c r="MJ169" s="170"/>
      <c r="MK169" s="170"/>
      <c r="ML169" s="170"/>
      <c r="MM169" s="170"/>
      <c r="MN169" s="170"/>
      <c r="MO169" s="170"/>
      <c r="MP169" s="170"/>
      <c r="MQ169" s="170"/>
      <c r="MR169" s="170"/>
      <c r="MS169" s="170"/>
      <c r="MT169" s="170"/>
      <c r="MU169" s="170"/>
      <c r="MV169" s="170"/>
      <c r="MW169" s="170"/>
      <c r="MX169" s="170"/>
      <c r="MY169" s="170"/>
      <c r="MZ169" s="170"/>
      <c r="NA169" s="170"/>
      <c r="NB169" s="170"/>
      <c r="NC169" s="170"/>
      <c r="ND169" s="170"/>
      <c r="NE169" s="170"/>
      <c r="NF169" s="170"/>
      <c r="NG169" s="170"/>
      <c r="NH169" s="170"/>
      <c r="NI169" s="170"/>
      <c r="NJ169" s="170"/>
      <c r="NK169" s="170"/>
      <c r="NL169" s="170"/>
      <c r="NM169" s="170"/>
      <c r="NN169" s="170"/>
      <c r="NO169" s="170"/>
      <c r="NP169" s="170"/>
      <c r="NQ169" s="170"/>
      <c r="NR169" s="170"/>
      <c r="NS169" s="170"/>
      <c r="NT169" s="170"/>
      <c r="NU169" s="170"/>
      <c r="NV169" s="170"/>
      <c r="NW169" s="170"/>
      <c r="NX169" s="170"/>
      <c r="NY169" s="170"/>
      <c r="NZ169" s="170"/>
      <c r="OA169" s="170"/>
      <c r="OB169" s="170"/>
      <c r="OC169" s="170"/>
      <c r="OD169" s="170"/>
      <c r="OE169" s="170"/>
      <c r="OF169" s="170"/>
      <c r="OG169" s="170"/>
      <c r="OH169" s="170"/>
      <c r="OI169" s="170"/>
      <c r="OJ169" s="170"/>
      <c r="OK169" s="170"/>
      <c r="OL169" s="170"/>
      <c r="OM169" s="170"/>
      <c r="ON169" s="170"/>
      <c r="OO169" s="170"/>
      <c r="OP169" s="170"/>
      <c r="OQ169" s="170"/>
      <c r="OR169" s="170"/>
      <c r="OS169" s="170"/>
      <c r="OT169" s="170"/>
      <c r="OU169" s="170"/>
      <c r="OV169" s="170"/>
      <c r="OW169" s="170"/>
      <c r="OX169" s="170"/>
      <c r="OY169" s="170"/>
      <c r="OZ169" s="170"/>
      <c r="PA169" s="170"/>
      <c r="PB169" s="170"/>
      <c r="PC169" s="170"/>
      <c r="PD169" s="170"/>
      <c r="PE169" s="170"/>
      <c r="PF169" s="170"/>
      <c r="PG169" s="170"/>
      <c r="PH169" s="170"/>
      <c r="PI169" s="170"/>
      <c r="PJ169" s="170"/>
      <c r="PK169" s="170"/>
      <c r="PL169" s="170"/>
      <c r="PM169" s="170"/>
      <c r="PN169" s="170"/>
      <c r="PO169" s="170"/>
      <c r="PP169" s="170"/>
      <c r="PQ169" s="170"/>
      <c r="PR169" s="170"/>
      <c r="PS169" s="170"/>
      <c r="PT169" s="170"/>
      <c r="PU169" s="170"/>
      <c r="PV169" s="170"/>
      <c r="PW169" s="170"/>
      <c r="PX169" s="170"/>
      <c r="PY169" s="170"/>
      <c r="PZ169" s="170"/>
      <c r="QA169" s="170"/>
      <c r="QB169" s="170"/>
      <c r="QC169" s="170"/>
      <c r="QD169" s="170"/>
      <c r="QE169" s="170"/>
      <c r="QF169" s="170"/>
      <c r="QG169" s="170"/>
      <c r="QH169" s="170"/>
      <c r="QI169" s="170"/>
      <c r="QJ169" s="170"/>
      <c r="QK169" s="170"/>
      <c r="QL169" s="170"/>
      <c r="QM169" s="170"/>
      <c r="QN169" s="170"/>
      <c r="QO169" s="170"/>
      <c r="QP169" s="170"/>
      <c r="QQ169" s="170"/>
      <c r="QR169" s="170"/>
      <c r="QS169" s="170"/>
      <c r="QT169" s="170"/>
      <c r="QU169" s="170"/>
      <c r="QV169" s="170"/>
      <c r="QW169" s="170"/>
      <c r="QX169" s="170"/>
      <c r="QY169" s="170"/>
      <c r="QZ169" s="170"/>
      <c r="RA169" s="170"/>
      <c r="RB169" s="170"/>
      <c r="RC169" s="170"/>
      <c r="RD169" s="170"/>
      <c r="RE169" s="170"/>
      <c r="RF169" s="170"/>
      <c r="RG169" s="170"/>
      <c r="RH169" s="170"/>
      <c r="RI169" s="170"/>
      <c r="RJ169" s="170"/>
      <c r="RK169" s="170"/>
      <c r="RL169" s="170"/>
      <c r="RM169" s="170"/>
      <c r="RN169" s="170"/>
      <c r="RO169" s="170"/>
      <c r="RP169" s="170"/>
      <c r="RQ169" s="170"/>
      <c r="RR169" s="170"/>
      <c r="RS169" s="170"/>
      <c r="RT169" s="170"/>
      <c r="RU169" s="170"/>
      <c r="RV169" s="170"/>
      <c r="RW169" s="170"/>
      <c r="RX169" s="170"/>
      <c r="RY169" s="170"/>
      <c r="RZ169" s="170"/>
      <c r="SA169" s="170"/>
      <c r="SB169" s="170"/>
      <c r="SC169" s="170"/>
      <c r="SD169" s="170"/>
      <c r="SE169" s="170"/>
      <c r="SF169" s="170"/>
      <c r="SG169" s="170"/>
      <c r="SH169" s="170"/>
      <c r="SI169" s="170"/>
      <c r="SJ169" s="170"/>
      <c r="SK169" s="170"/>
      <c r="SL169" s="170"/>
      <c r="SM169" s="170"/>
      <c r="SN169" s="170"/>
      <c r="SO169" s="170"/>
      <c r="SP169" s="170"/>
      <c r="SQ169" s="170"/>
      <c r="SR169" s="170"/>
      <c r="SS169" s="170"/>
      <c r="ST169" s="170"/>
      <c r="SU169" s="170"/>
      <c r="SV169" s="170"/>
      <c r="SW169" s="170"/>
      <c r="SX169" s="170"/>
      <c r="SY169" s="170"/>
      <c r="SZ169" s="170"/>
      <c r="TA169" s="170"/>
      <c r="TB169" s="170"/>
      <c r="TC169" s="170"/>
      <c r="TD169" s="170"/>
      <c r="TE169" s="170"/>
      <c r="TF169" s="170"/>
      <c r="TG169" s="170"/>
      <c r="TH169" s="170"/>
      <c r="TI169" s="170"/>
      <c r="TJ169" s="170"/>
      <c r="TK169" s="170"/>
      <c r="TL169" s="170"/>
      <c r="TM169" s="170"/>
      <c r="TN169" s="170"/>
      <c r="TO169" s="170"/>
      <c r="TP169" s="170"/>
      <c r="TQ169" s="170"/>
      <c r="TR169" s="170"/>
      <c r="TS169" s="170"/>
      <c r="TT169" s="170"/>
      <c r="TU169" s="170"/>
      <c r="TV169" s="170"/>
      <c r="TW169" s="170"/>
      <c r="TX169" s="170"/>
      <c r="TY169" s="170"/>
      <c r="TZ169" s="170"/>
      <c r="UA169" s="170"/>
      <c r="UB169" s="170"/>
      <c r="UC169" s="170"/>
      <c r="UD169" s="170"/>
      <c r="UE169" s="170"/>
      <c r="UF169" s="170"/>
      <c r="UG169" s="170"/>
      <c r="UH169" s="170"/>
      <c r="UI169" s="170"/>
      <c r="UJ169" s="170"/>
      <c r="UK169" s="170"/>
      <c r="UL169" s="170"/>
      <c r="UM169" s="170"/>
      <c r="UN169" s="170"/>
      <c r="UO169" s="170"/>
      <c r="UP169" s="170"/>
      <c r="UQ169" s="170"/>
      <c r="UR169" s="170"/>
      <c r="US169" s="170"/>
      <c r="UT169" s="170"/>
      <c r="UU169" s="170"/>
      <c r="UV169" s="170"/>
      <c r="UW169" s="170"/>
      <c r="UX169" s="170"/>
      <c r="UY169" s="170"/>
      <c r="UZ169" s="170"/>
      <c r="VA169" s="170"/>
      <c r="VB169" s="170"/>
      <c r="VC169" s="170"/>
      <c r="VD169" s="170"/>
      <c r="VE169" s="170"/>
      <c r="VF169" s="170"/>
      <c r="VG169" s="170"/>
      <c r="VH169" s="170"/>
      <c r="VI169" s="170"/>
      <c r="VJ169" s="170"/>
      <c r="VK169" s="170"/>
      <c r="VL169" s="170"/>
      <c r="VM169" s="170"/>
      <c r="VN169" s="170"/>
      <c r="VO169" s="170"/>
      <c r="VP169" s="170"/>
      <c r="VQ169" s="170"/>
      <c r="VR169" s="170"/>
      <c r="VS169" s="170"/>
      <c r="VT169" s="170"/>
      <c r="VU169" s="170"/>
      <c r="VV169" s="170"/>
      <c r="VW169" s="170"/>
      <c r="VX169" s="170"/>
      <c r="VY169" s="170"/>
      <c r="VZ169" s="170"/>
      <c r="WA169" s="170"/>
      <c r="WB169" s="170"/>
      <c r="WC169" s="170"/>
      <c r="WD169" s="170"/>
      <c r="WE169" s="170"/>
      <c r="WF169" s="170"/>
      <c r="WG169" s="170"/>
      <c r="WH169" s="170"/>
      <c r="WI169" s="170"/>
      <c r="WJ169" s="170"/>
      <c r="WK169" s="170"/>
      <c r="WL169" s="170"/>
      <c r="WM169" s="170"/>
      <c r="WN169" s="170"/>
      <c r="WO169" s="170"/>
      <c r="WP169" s="170"/>
      <c r="WQ169" s="170"/>
      <c r="WR169" s="170"/>
      <c r="WS169" s="170"/>
      <c r="WT169" s="170"/>
      <c r="WU169" s="170"/>
      <c r="WV169" s="170"/>
      <c r="WW169" s="170"/>
      <c r="WX169" s="170"/>
      <c r="WY169" s="170"/>
      <c r="WZ169" s="170"/>
      <c r="XA169" s="170"/>
      <c r="XB169" s="170"/>
      <c r="XC169" s="170"/>
      <c r="XD169" s="170"/>
      <c r="XE169" s="170"/>
      <c r="XF169" s="170"/>
      <c r="XG169" s="170"/>
      <c r="XH169" s="170"/>
      <c r="XI169" s="170"/>
      <c r="XJ169" s="170"/>
      <c r="XK169" s="170"/>
      <c r="XL169" s="170"/>
      <c r="XM169" s="170"/>
      <c r="XN169" s="170"/>
      <c r="XO169" s="170"/>
      <c r="XP169" s="170"/>
      <c r="XQ169" s="170"/>
      <c r="XR169" s="170"/>
      <c r="XS169" s="170"/>
      <c r="XT169" s="170"/>
      <c r="XU169" s="170"/>
      <c r="XV169" s="170"/>
      <c r="XW169" s="170"/>
      <c r="XX169" s="170"/>
      <c r="XY169" s="170"/>
      <c r="XZ169" s="170"/>
      <c r="YA169" s="170"/>
      <c r="YB169" s="170"/>
      <c r="YC169" s="170"/>
      <c r="YD169" s="170"/>
      <c r="YE169" s="170"/>
      <c r="YF169" s="170"/>
      <c r="YG169" s="170"/>
      <c r="YH169" s="170"/>
      <c r="YI169" s="170"/>
      <c r="YJ169" s="170"/>
      <c r="YK169" s="170"/>
      <c r="YL169" s="170"/>
      <c r="YM169" s="170"/>
      <c r="YN169" s="170"/>
      <c r="YO169" s="170"/>
      <c r="YP169" s="170"/>
      <c r="YQ169" s="170"/>
      <c r="YR169" s="170"/>
      <c r="YS169" s="170"/>
      <c r="YT169" s="170"/>
      <c r="YU169" s="170"/>
      <c r="YV169" s="170"/>
      <c r="YW169" s="170"/>
      <c r="YX169" s="170"/>
      <c r="YY169" s="170"/>
      <c r="YZ169" s="170"/>
      <c r="ZA169" s="170"/>
      <c r="ZB169" s="170"/>
      <c r="ZC169" s="170"/>
      <c r="ZD169" s="170"/>
      <c r="ZE169" s="170"/>
      <c r="ZF169" s="170"/>
      <c r="ZG169" s="170"/>
      <c r="ZH169" s="170"/>
      <c r="ZI169" s="170"/>
      <c r="ZJ169" s="170"/>
      <c r="ZK169" s="170"/>
      <c r="ZL169" s="170"/>
      <c r="ZM169" s="170"/>
      <c r="ZN169" s="170"/>
      <c r="ZO169" s="170"/>
      <c r="ZP169" s="170"/>
      <c r="ZQ169" s="170"/>
      <c r="ZR169" s="170"/>
      <c r="ZS169" s="170"/>
      <c r="ZT169" s="170"/>
      <c r="ZU169" s="170"/>
      <c r="ZV169" s="170"/>
      <c r="ZW169" s="170"/>
      <c r="ZX169" s="170"/>
      <c r="ZY169" s="170"/>
      <c r="ZZ169" s="170"/>
      <c r="AAA169" s="170"/>
      <c r="AAB169" s="170"/>
      <c r="AAC169" s="170"/>
      <c r="AAD169" s="170"/>
      <c r="AAE169" s="170"/>
      <c r="AAF169" s="170"/>
      <c r="AAG169" s="170"/>
      <c r="AAH169" s="170"/>
      <c r="AAI169" s="170"/>
      <c r="AAJ169" s="170"/>
      <c r="AAK169" s="170"/>
      <c r="AAL169" s="170"/>
      <c r="AAM169" s="170"/>
      <c r="AAN169" s="170"/>
      <c r="AAO169" s="170"/>
      <c r="AAP169" s="170"/>
      <c r="AAQ169" s="170"/>
      <c r="AAR169" s="170"/>
      <c r="AAS169" s="170"/>
      <c r="AAT169" s="170"/>
      <c r="AAU169" s="170"/>
      <c r="AAV169" s="170"/>
      <c r="AAW169" s="170"/>
      <c r="AAX169" s="170"/>
      <c r="AAY169" s="170"/>
      <c r="AAZ169" s="170"/>
      <c r="ABA169" s="170"/>
      <c r="ABB169" s="170"/>
      <c r="ABC169" s="170"/>
      <c r="ABD169" s="170"/>
      <c r="ABE169" s="170"/>
      <c r="ABF169" s="170"/>
      <c r="ABG169" s="170"/>
      <c r="ABH169" s="170"/>
      <c r="ABI169" s="170"/>
      <c r="ABJ169" s="170"/>
      <c r="ABK169" s="170"/>
      <c r="ABL169" s="170"/>
      <c r="ABM169" s="170"/>
      <c r="ABN169" s="170"/>
      <c r="ABO169" s="170"/>
      <c r="ABP169" s="170"/>
      <c r="ABQ169" s="170"/>
      <c r="ABR169" s="170"/>
      <c r="ABS169" s="170"/>
      <c r="ABT169" s="170"/>
      <c r="ABU169" s="170"/>
      <c r="ABV169" s="170"/>
      <c r="ABW169" s="170"/>
      <c r="ABX169" s="170"/>
      <c r="ABY169" s="170"/>
      <c r="ABZ169" s="170"/>
      <c r="ACA169" s="170"/>
      <c r="ACB169" s="170"/>
      <c r="ACC169" s="170"/>
      <c r="ACD169" s="170"/>
      <c r="ACE169" s="170"/>
      <c r="ACF169" s="170"/>
      <c r="ACG169" s="170"/>
      <c r="ACH169" s="170"/>
      <c r="ACI169" s="170"/>
      <c r="ACJ169" s="170"/>
      <c r="ACK169" s="170"/>
      <c r="ACL169" s="170"/>
      <c r="ACM169" s="170"/>
      <c r="ACN169" s="170"/>
      <c r="ACO169" s="170"/>
      <c r="ACP169" s="170"/>
      <c r="ACQ169" s="170"/>
      <c r="ACR169" s="170"/>
      <c r="ACS169" s="170"/>
      <c r="ACT169" s="170"/>
      <c r="ACU169" s="170"/>
      <c r="ACV169" s="170"/>
      <c r="ACW169" s="170"/>
      <c r="ACX169" s="170"/>
      <c r="ACY169" s="170"/>
      <c r="ACZ169" s="170"/>
      <c r="ADA169" s="170"/>
      <c r="ADB169" s="170"/>
      <c r="ADC169" s="170"/>
      <c r="ADD169" s="170"/>
      <c r="ADE169" s="170"/>
      <c r="ADF169" s="170"/>
      <c r="ADG169" s="170"/>
      <c r="ADH169" s="170"/>
      <c r="ADI169" s="170"/>
      <c r="ADJ169" s="170"/>
      <c r="ADK169" s="170"/>
      <c r="ADL169" s="170"/>
      <c r="ADM169" s="170"/>
      <c r="ADN169" s="170"/>
      <c r="ADO169" s="170"/>
      <c r="ADP169" s="170"/>
      <c r="ADQ169" s="170"/>
      <c r="ADR169" s="170"/>
      <c r="ADS169" s="170"/>
      <c r="ADT169" s="170"/>
      <c r="ADU169" s="170"/>
      <c r="ADV169" s="170"/>
      <c r="ADW169" s="170"/>
      <c r="ADX169" s="170"/>
      <c r="ADY169" s="170"/>
      <c r="ADZ169" s="170"/>
      <c r="AEA169" s="170"/>
      <c r="AEB169" s="170"/>
      <c r="AEC169" s="170"/>
      <c r="AED169" s="170"/>
      <c r="AEE169" s="170"/>
      <c r="AEF169" s="170"/>
      <c r="AEG169" s="170"/>
      <c r="AEH169" s="170"/>
      <c r="AEI169" s="170"/>
      <c r="AEJ169" s="170"/>
      <c r="AEK169" s="170"/>
      <c r="AEL169" s="170"/>
      <c r="AEM169" s="170"/>
      <c r="AEN169" s="170"/>
      <c r="AEO169" s="170"/>
      <c r="AEP169" s="170"/>
      <c r="AEQ169" s="170"/>
      <c r="AER169" s="170"/>
      <c r="AES169" s="170"/>
      <c r="AET169" s="170"/>
      <c r="AEU169" s="170"/>
      <c r="AEV169" s="170"/>
      <c r="AEW169" s="170"/>
      <c r="AEX169" s="170"/>
      <c r="AEY169" s="170"/>
      <c r="AEZ169" s="170"/>
      <c r="AFA169" s="170"/>
      <c r="AFB169" s="170"/>
      <c r="AFC169" s="170"/>
      <c r="AFD169" s="170"/>
      <c r="AFE169" s="170"/>
      <c r="AFF169" s="170"/>
      <c r="AFG169" s="170"/>
      <c r="AFH169" s="170"/>
      <c r="AFI169" s="170"/>
      <c r="AFJ169" s="170"/>
      <c r="AFK169" s="170"/>
      <c r="AFL169" s="170"/>
      <c r="AFM169" s="170"/>
      <c r="AFN169" s="170"/>
      <c r="AFO169" s="170"/>
      <c r="AFP169" s="170"/>
      <c r="AFQ169" s="170"/>
      <c r="AFR169" s="170"/>
      <c r="AFS169" s="170"/>
      <c r="AFT169" s="170"/>
      <c r="AFU169" s="170"/>
      <c r="AFV169" s="170"/>
      <c r="AFW169" s="170"/>
      <c r="AFX169" s="170"/>
      <c r="AFY169" s="170"/>
      <c r="AFZ169" s="170"/>
      <c r="AGA169" s="170"/>
      <c r="AGB169" s="170"/>
      <c r="AGC169" s="170"/>
      <c r="AGD169" s="170"/>
      <c r="AGE169" s="170"/>
      <c r="AGF169" s="170"/>
      <c r="AGG169" s="170"/>
      <c r="AGH169" s="170"/>
      <c r="AGI169" s="170"/>
      <c r="AGJ169" s="170"/>
      <c r="AGK169" s="170"/>
      <c r="AGL169" s="170"/>
      <c r="AGM169" s="170"/>
      <c r="AGN169" s="170"/>
      <c r="AGO169" s="170"/>
      <c r="AGP169" s="170"/>
      <c r="AGQ169" s="170"/>
      <c r="AGR169" s="170"/>
      <c r="AGS169" s="170"/>
      <c r="AGT169" s="170"/>
      <c r="AGU169" s="170"/>
      <c r="AGV169" s="170"/>
      <c r="AGW169" s="170"/>
      <c r="AGX169" s="170"/>
      <c r="AGY169" s="170"/>
      <c r="AGZ169" s="170"/>
      <c r="AHA169" s="170"/>
      <c r="AHB169" s="170"/>
      <c r="AHC169" s="170"/>
      <c r="AHD169" s="170"/>
      <c r="AHE169" s="170"/>
      <c r="AHF169" s="170"/>
      <c r="AHG169" s="170"/>
      <c r="AHH169" s="170"/>
      <c r="AHI169" s="170"/>
      <c r="AHJ169" s="170"/>
      <c r="AHK169" s="170"/>
      <c r="AHL169" s="170"/>
      <c r="AHM169" s="170"/>
      <c r="AHN169" s="170"/>
      <c r="AHO169" s="170"/>
      <c r="AHP169" s="170"/>
      <c r="AHQ169" s="170"/>
      <c r="AHR169" s="170"/>
      <c r="AHS169" s="170"/>
      <c r="AHT169" s="170"/>
      <c r="AHU169" s="170"/>
      <c r="AHV169" s="170"/>
      <c r="AHW169" s="170"/>
      <c r="AHX169" s="170"/>
      <c r="AHY169" s="170"/>
      <c r="AHZ169" s="170"/>
      <c r="AIA169" s="170"/>
      <c r="AIB169" s="170"/>
      <c r="AIC169" s="170"/>
      <c r="AID169" s="170"/>
      <c r="AIE169" s="170"/>
      <c r="AIF169" s="170"/>
      <c r="AIG169" s="170"/>
      <c r="AIH169" s="170"/>
      <c r="AII169" s="170"/>
      <c r="AIJ169" s="170"/>
      <c r="AIK169" s="170"/>
      <c r="AIL169" s="170"/>
      <c r="AIM169" s="170"/>
      <c r="AIN169" s="170"/>
      <c r="AIO169" s="170"/>
      <c r="AIP169" s="170"/>
      <c r="AIQ169" s="170"/>
      <c r="AIR169" s="170"/>
      <c r="AIS169" s="170"/>
      <c r="AIT169" s="170"/>
      <c r="AIU169" s="170"/>
      <c r="AIV169" s="170"/>
      <c r="AIW169" s="170"/>
      <c r="AIX169" s="170"/>
      <c r="AIY169" s="170"/>
      <c r="AIZ169" s="170"/>
      <c r="AJA169" s="170"/>
      <c r="AJB169" s="170"/>
      <c r="AJC169" s="170"/>
      <c r="AJD169" s="170"/>
      <c r="AJE169" s="170"/>
      <c r="AJF169" s="170"/>
      <c r="AJG169" s="170"/>
      <c r="AJH169" s="170"/>
      <c r="AJI169" s="170"/>
      <c r="AJJ169" s="170"/>
      <c r="AJK169" s="170"/>
      <c r="AJL169" s="170"/>
      <c r="AJM169" s="170"/>
      <c r="AJN169" s="170"/>
      <c r="AJO169" s="170"/>
      <c r="AJP169" s="170"/>
      <c r="AJQ169" s="170"/>
      <c r="AJR169" s="170"/>
      <c r="AJS169" s="170"/>
      <c r="AJT169" s="170"/>
      <c r="AJU169" s="170"/>
      <c r="AJV169" s="170"/>
      <c r="AJW169" s="170"/>
      <c r="AJX169" s="170"/>
      <c r="AJY169" s="170"/>
      <c r="AJZ169" s="170"/>
      <c r="AKA169" s="170"/>
      <c r="AKB169" s="170"/>
      <c r="AKC169" s="170"/>
      <c r="AKD169" s="170"/>
      <c r="AKE169" s="170"/>
      <c r="AKF169" s="170"/>
      <c r="AKG169" s="170"/>
      <c r="AKH169" s="170"/>
      <c r="AKI169" s="170"/>
      <c r="AKJ169" s="170"/>
      <c r="AKK169" s="170"/>
      <c r="AKL169" s="170"/>
      <c r="AKM169" s="170"/>
      <c r="AKN169" s="170"/>
      <c r="AKO169" s="170"/>
      <c r="AKP169" s="170"/>
      <c r="AKQ169" s="170"/>
      <c r="AKR169" s="170"/>
      <c r="AKS169" s="170"/>
      <c r="AKT169" s="170"/>
      <c r="AKU169" s="170"/>
      <c r="AKV169" s="170"/>
      <c r="AKW169" s="170"/>
      <c r="AKX169" s="170"/>
      <c r="AKY169" s="170"/>
      <c r="AKZ169" s="170"/>
      <c r="ALA169" s="170"/>
      <c r="ALB169" s="170"/>
      <c r="ALC169" s="170"/>
      <c r="ALD169" s="170"/>
      <c r="ALE169" s="170"/>
      <c r="ALF169" s="170"/>
      <c r="ALG169" s="170"/>
      <c r="ALH169" s="170"/>
      <c r="ALI169" s="170"/>
      <c r="ALJ169" s="170"/>
      <c r="ALK169" s="170"/>
      <c r="ALL169" s="170"/>
      <c r="ALM169" s="170"/>
      <c r="ALN169" s="170"/>
      <c r="ALO169" s="170"/>
      <c r="ALP169" s="170"/>
      <c r="ALQ169" s="170"/>
      <c r="ALR169" s="170"/>
      <c r="ALS169" s="170"/>
      <c r="ALT169" s="170"/>
      <c r="ALU169" s="170"/>
      <c r="ALV169" s="170"/>
      <c r="ALW169" s="170"/>
      <c r="ALX169" s="170"/>
      <c r="ALY169" s="170"/>
      <c r="ALZ169" s="170"/>
      <c r="AMA169" s="170"/>
      <c r="AMB169" s="170"/>
      <c r="AMC169" s="170"/>
      <c r="AMD169" s="170"/>
      <c r="AME169" s="170"/>
      <c r="AMF169" s="170"/>
      <c r="AMG169" s="170"/>
      <c r="AMH169" s="170"/>
      <c r="AMI169" s="170"/>
      <c r="AMJ169" s="170"/>
      <c r="AMK169" s="170"/>
      <c r="AML169" s="170"/>
      <c r="AMM169" s="170"/>
      <c r="AMN169" s="170"/>
      <c r="AMO169" s="170"/>
      <c r="AMP169" s="170"/>
      <c r="AMQ169" s="170"/>
      <c r="AMR169" s="170"/>
      <c r="AMS169" s="170"/>
      <c r="AMT169" s="170"/>
      <c r="AMU169" s="170"/>
      <c r="AMV169" s="170"/>
      <c r="AMW169" s="170"/>
      <c r="AMX169" s="170"/>
      <c r="AMY169" s="170"/>
      <c r="AMZ169" s="170"/>
      <c r="ANA169" s="170"/>
      <c r="ANB169" s="170"/>
      <c r="ANC169" s="170"/>
      <c r="AND169" s="170"/>
      <c r="ANE169" s="170"/>
      <c r="ANF169" s="170"/>
      <c r="ANG169" s="170"/>
      <c r="ANH169" s="170"/>
      <c r="ANI169" s="170"/>
      <c r="ANJ169" s="170"/>
      <c r="ANK169" s="170"/>
      <c r="ANL169" s="170"/>
      <c r="ANM169" s="170"/>
      <c r="ANN169" s="170"/>
      <c r="ANO169" s="170"/>
      <c r="ANP169" s="170"/>
      <c r="ANQ169" s="170"/>
      <c r="ANR169" s="170"/>
      <c r="ANS169" s="170"/>
      <c r="ANT169" s="170"/>
      <c r="ANU169" s="170"/>
      <c r="ANV169" s="170"/>
      <c r="ANW169" s="170"/>
      <c r="ANX169" s="170"/>
      <c r="ANY169" s="170"/>
      <c r="ANZ169" s="170"/>
      <c r="AOA169" s="170"/>
      <c r="AOB169" s="170"/>
      <c r="AOC169" s="170"/>
      <c r="AOD169" s="170"/>
      <c r="AOE169" s="170"/>
      <c r="AOF169" s="170"/>
      <c r="AOG169" s="170"/>
      <c r="AOH169" s="170"/>
      <c r="AOI169" s="170"/>
      <c r="AOJ169" s="170"/>
      <c r="AOK169" s="170"/>
      <c r="AOL169" s="170"/>
      <c r="AOM169" s="170"/>
      <c r="AON169" s="170"/>
      <c r="AOO169" s="170"/>
      <c r="AOP169" s="170"/>
      <c r="AOQ169" s="170"/>
      <c r="AOR169" s="170"/>
      <c r="AOS169" s="170"/>
      <c r="AOT169" s="170"/>
      <c r="AOU169" s="170"/>
      <c r="AOV169" s="170"/>
      <c r="AOW169" s="170"/>
      <c r="AOX169" s="170"/>
      <c r="AOY169" s="170"/>
      <c r="AOZ169" s="170"/>
      <c r="APA169" s="170"/>
      <c r="APB169" s="170"/>
      <c r="APC169" s="170"/>
      <c r="APD169" s="170"/>
      <c r="APE169" s="170"/>
      <c r="APF169" s="170"/>
      <c r="APG169" s="170"/>
      <c r="APH169" s="170"/>
      <c r="API169" s="170"/>
      <c r="APJ169" s="170"/>
      <c r="APK169" s="170"/>
      <c r="APL169" s="170"/>
      <c r="APM169" s="170"/>
      <c r="APN169" s="170"/>
      <c r="APO169" s="170"/>
      <c r="APP169" s="170"/>
      <c r="APQ169" s="170"/>
      <c r="APR169" s="170"/>
      <c r="APS169" s="170"/>
      <c r="APT169" s="170"/>
      <c r="APU169" s="170"/>
      <c r="APV169" s="170"/>
      <c r="APW169" s="170"/>
      <c r="APX169" s="170"/>
      <c r="APY169" s="170"/>
      <c r="APZ169" s="170"/>
      <c r="AQA169" s="170"/>
      <c r="AQB169" s="170"/>
      <c r="AQC169" s="170"/>
      <c r="AQD169" s="170"/>
      <c r="AQE169" s="170"/>
      <c r="AQF169" s="170"/>
      <c r="AQG169" s="170"/>
      <c r="AQH169" s="170"/>
      <c r="AQI169" s="170"/>
      <c r="AQJ169" s="170"/>
      <c r="AQK169" s="170"/>
      <c r="AQL169" s="170"/>
      <c r="AQM169" s="170"/>
      <c r="AQN169" s="170"/>
      <c r="AQO169" s="170"/>
      <c r="AQP169" s="170"/>
      <c r="AQQ169" s="170"/>
      <c r="AQR169" s="170"/>
      <c r="AQS169" s="170"/>
      <c r="AQT169" s="170"/>
      <c r="AQU169" s="170"/>
      <c r="AQV169" s="170"/>
      <c r="AQW169" s="170"/>
      <c r="AQX169" s="170"/>
      <c r="AQY169" s="170"/>
      <c r="AQZ169" s="170"/>
      <c r="ARA169" s="170"/>
      <c r="ARB169" s="170"/>
      <c r="ARC169" s="170"/>
      <c r="ARD169" s="170"/>
      <c r="ARE169" s="170"/>
      <c r="ARF169" s="170"/>
      <c r="ARG169" s="170"/>
      <c r="ARH169" s="170"/>
      <c r="ARI169" s="170"/>
      <c r="ARJ169" s="170"/>
      <c r="ARK169" s="170"/>
      <c r="ARL169" s="170"/>
      <c r="ARM169" s="170"/>
      <c r="ARN169" s="170"/>
      <c r="ARO169" s="170"/>
      <c r="ARP169" s="170"/>
      <c r="ARQ169" s="170"/>
      <c r="ARR169" s="170"/>
      <c r="ARS169" s="170"/>
      <c r="ART169" s="170"/>
      <c r="ARU169" s="170"/>
      <c r="ARV169" s="170"/>
      <c r="ARW169" s="170"/>
      <c r="ARX169" s="170"/>
      <c r="ARY169" s="170"/>
      <c r="ARZ169" s="170"/>
      <c r="ASA169" s="170"/>
      <c r="ASB169" s="170"/>
      <c r="ASC169" s="170"/>
      <c r="ASD169" s="170"/>
      <c r="ASE169" s="170"/>
      <c r="ASF169" s="170"/>
      <c r="ASG169" s="170"/>
      <c r="ASH169" s="170"/>
      <c r="ASI169" s="170"/>
      <c r="ASJ169" s="170"/>
      <c r="ASK169" s="170"/>
      <c r="ASL169" s="170"/>
      <c r="ASM169" s="170"/>
      <c r="ASN169" s="170"/>
      <c r="ASO169" s="170"/>
      <c r="ASP169" s="170"/>
      <c r="ASQ169" s="170"/>
      <c r="ASR169" s="170"/>
      <c r="ASS169" s="170"/>
      <c r="AST169" s="170"/>
      <c r="ASU169" s="170"/>
      <c r="ASV169" s="170"/>
      <c r="ASW169" s="170"/>
      <c r="ASX169" s="170"/>
      <c r="ASY169" s="170"/>
      <c r="ASZ169" s="170"/>
      <c r="ATA169" s="170"/>
      <c r="ATB169" s="170"/>
      <c r="ATC169" s="170"/>
      <c r="ATD169" s="170"/>
      <c r="ATE169" s="170"/>
      <c r="ATF169" s="170"/>
      <c r="ATG169" s="170"/>
      <c r="ATH169" s="170"/>
      <c r="ATI169" s="170"/>
      <c r="ATJ169" s="170"/>
      <c r="ATK169" s="170"/>
      <c r="ATL169" s="170"/>
      <c r="ATM169" s="170"/>
      <c r="ATN169" s="170"/>
      <c r="ATO169" s="170"/>
      <c r="ATP169" s="170"/>
      <c r="ATQ169" s="170"/>
      <c r="ATR169" s="170"/>
      <c r="ATS169" s="170"/>
      <c r="ATT169" s="170"/>
      <c r="ATU169" s="170"/>
      <c r="ATV169" s="170"/>
      <c r="ATW169" s="170"/>
      <c r="ATX169" s="170"/>
      <c r="ATY169" s="170"/>
      <c r="ATZ169" s="170"/>
      <c r="AUA169" s="170"/>
      <c r="AUB169" s="170"/>
      <c r="AUC169" s="170"/>
      <c r="AUD169" s="170"/>
      <c r="AUE169" s="170"/>
      <c r="AUF169" s="170"/>
      <c r="AUG169" s="170"/>
      <c r="AUH169" s="170"/>
      <c r="AUI169" s="170"/>
      <c r="AUJ169" s="170"/>
      <c r="AUK169" s="170"/>
      <c r="AUL169" s="170"/>
      <c r="AUM169" s="170"/>
      <c r="AUN169" s="170"/>
      <c r="AUO169" s="170"/>
      <c r="AUP169" s="170"/>
      <c r="AUQ169" s="170"/>
      <c r="AUR169" s="170"/>
      <c r="AUS169" s="170"/>
      <c r="AUT169" s="170"/>
      <c r="AUU169" s="170"/>
      <c r="AUV169" s="170"/>
      <c r="AUW169" s="170"/>
      <c r="AUX169" s="170"/>
      <c r="AUY169" s="170"/>
      <c r="AUZ169" s="170"/>
      <c r="AVA169" s="170"/>
      <c r="AVB169" s="170"/>
      <c r="AVC169" s="170"/>
      <c r="AVD169" s="170"/>
      <c r="AVE169" s="170"/>
      <c r="AVF169" s="170"/>
      <c r="AVG169" s="170"/>
      <c r="AVH169" s="170"/>
      <c r="AVI169" s="170"/>
      <c r="AVJ169" s="170"/>
      <c r="AVK169" s="170"/>
      <c r="AVL169" s="170"/>
      <c r="AVM169" s="170"/>
      <c r="AVN169" s="170"/>
      <c r="AVO169" s="170"/>
      <c r="AVP169" s="170"/>
      <c r="AVQ169" s="170"/>
      <c r="AVR169" s="170"/>
      <c r="AVS169" s="170"/>
      <c r="AVT169" s="170"/>
      <c r="AVU169" s="170"/>
      <c r="AVV169" s="170"/>
      <c r="AVW169" s="170"/>
      <c r="AVX169" s="170"/>
      <c r="AVY169" s="170"/>
      <c r="AVZ169" s="170"/>
      <c r="AWA169" s="170"/>
      <c r="AWB169" s="170"/>
      <c r="AWC169" s="170"/>
      <c r="AWD169" s="170"/>
      <c r="AWE169" s="170"/>
      <c r="AWF169" s="170"/>
      <c r="AWG169" s="170"/>
      <c r="AWH169" s="170"/>
      <c r="AWI169" s="170"/>
      <c r="AWJ169" s="170"/>
      <c r="AWK169" s="170"/>
      <c r="AWL169" s="170"/>
      <c r="AWM169" s="170"/>
      <c r="AWN169" s="170"/>
      <c r="AWO169" s="170"/>
      <c r="AWP169" s="170"/>
      <c r="AWQ169" s="170"/>
      <c r="AWR169" s="170"/>
      <c r="AWS169" s="170"/>
      <c r="AWT169" s="170"/>
      <c r="AWU169" s="170"/>
      <c r="AWV169" s="170"/>
      <c r="AWW169" s="170"/>
      <c r="AWX169" s="170"/>
      <c r="AWY169" s="170"/>
      <c r="AWZ169" s="170"/>
      <c r="AXA169" s="170"/>
      <c r="AXB169" s="170"/>
      <c r="AXC169" s="170"/>
      <c r="AXD169" s="170"/>
      <c r="AXE169" s="170"/>
      <c r="AXF169" s="170"/>
      <c r="AXG169" s="170"/>
      <c r="AXH169" s="170"/>
      <c r="AXI169" s="170"/>
      <c r="AXJ169" s="170"/>
      <c r="AXK169" s="170"/>
      <c r="AXL169" s="170"/>
      <c r="AXM169" s="170"/>
      <c r="AXN169" s="170"/>
      <c r="AXO169" s="170"/>
      <c r="AXP169" s="170"/>
      <c r="AXQ169" s="170"/>
      <c r="AXR169" s="170"/>
      <c r="AXS169" s="170"/>
      <c r="AXT169" s="170"/>
      <c r="AXU169" s="170"/>
      <c r="AXV169" s="170"/>
      <c r="AXW169" s="170"/>
      <c r="AXX169" s="170"/>
      <c r="AXY169" s="170"/>
      <c r="AXZ169" s="170"/>
      <c r="AYA169" s="170"/>
      <c r="AYB169" s="170"/>
      <c r="AYC169" s="170"/>
      <c r="AYD169" s="170"/>
      <c r="AYE169" s="170"/>
      <c r="AYF169" s="170"/>
      <c r="AYG169" s="170"/>
      <c r="AYH169" s="170"/>
      <c r="AYI169" s="170"/>
      <c r="AYJ169" s="170"/>
      <c r="AYK169" s="170"/>
      <c r="AYL169" s="170"/>
      <c r="AYM169" s="170"/>
      <c r="AYN169" s="170"/>
      <c r="AYO169" s="170"/>
      <c r="AYP169" s="170"/>
      <c r="AYQ169" s="170"/>
      <c r="AYR169" s="170"/>
      <c r="AYS169" s="170"/>
      <c r="AYT169" s="170"/>
      <c r="AYU169" s="170"/>
      <c r="AYV169" s="170"/>
      <c r="AYW169" s="170"/>
      <c r="AYX169" s="170"/>
      <c r="AYY169" s="170"/>
      <c r="AYZ169" s="170"/>
      <c r="AZA169" s="170"/>
      <c r="AZB169" s="170"/>
      <c r="AZC169" s="170"/>
      <c r="AZD169" s="170"/>
      <c r="AZE169" s="170"/>
      <c r="AZF169" s="170"/>
      <c r="AZG169" s="170"/>
      <c r="AZH169" s="170"/>
      <c r="AZI169" s="170"/>
      <c r="AZJ169" s="170"/>
      <c r="AZK169" s="170"/>
      <c r="AZL169" s="170"/>
      <c r="AZM169" s="170"/>
      <c r="AZN169" s="170"/>
      <c r="AZO169" s="170"/>
      <c r="AZP169" s="170"/>
      <c r="AZQ169" s="170"/>
      <c r="AZR169" s="170"/>
      <c r="AZS169" s="170"/>
      <c r="AZT169" s="170"/>
      <c r="AZU169" s="170"/>
      <c r="AZV169" s="170"/>
      <c r="AZW169" s="170"/>
      <c r="AZX169" s="170"/>
      <c r="AZY169" s="170"/>
      <c r="AZZ169" s="170"/>
      <c r="BAA169" s="170"/>
      <c r="BAB169" s="170"/>
      <c r="BAC169" s="170"/>
      <c r="BAD169" s="170"/>
      <c r="BAE169" s="170"/>
      <c r="BAF169" s="170"/>
      <c r="BAG169" s="170"/>
      <c r="BAH169" s="170"/>
      <c r="BAI169" s="170"/>
      <c r="BAJ169" s="170"/>
      <c r="BAK169" s="170"/>
      <c r="BAL169" s="170"/>
      <c r="BAM169" s="170"/>
      <c r="BAN169" s="170"/>
      <c r="BAO169" s="170"/>
      <c r="BAP169" s="170"/>
      <c r="BAQ169" s="170"/>
      <c r="BAR169" s="170"/>
      <c r="BAS169" s="170"/>
      <c r="BAT169" s="170"/>
      <c r="BAU169" s="170"/>
      <c r="BAV169" s="170"/>
      <c r="BAW169" s="170"/>
      <c r="BAX169" s="170"/>
      <c r="BAY169" s="170"/>
      <c r="BAZ169" s="170"/>
      <c r="BBA169" s="170"/>
      <c r="BBB169" s="170"/>
      <c r="BBC169" s="170"/>
      <c r="BBD169" s="170"/>
      <c r="BBE169" s="170"/>
      <c r="BBF169" s="170"/>
      <c r="BBG169" s="170"/>
      <c r="BBH169" s="170"/>
      <c r="BBI169" s="170"/>
      <c r="BBJ169" s="170"/>
      <c r="BBK169" s="170"/>
      <c r="BBL169" s="170"/>
      <c r="BBM169" s="170"/>
      <c r="BBN169" s="170"/>
      <c r="BBO169" s="170"/>
      <c r="BBP169" s="170"/>
      <c r="BBQ169" s="170"/>
      <c r="BBR169" s="170"/>
      <c r="BBS169" s="170"/>
      <c r="BBT169" s="170"/>
      <c r="BBU169" s="170"/>
      <c r="BBV169" s="170"/>
      <c r="BBW169" s="170"/>
      <c r="BBX169" s="170"/>
      <c r="BBY169" s="170"/>
      <c r="BBZ169" s="170"/>
      <c r="BCA169" s="170"/>
      <c r="BCB169" s="170"/>
      <c r="BCC169" s="170"/>
      <c r="BCD169" s="170"/>
      <c r="BCE169" s="170"/>
      <c r="BCF169" s="170"/>
      <c r="BCG169" s="170"/>
      <c r="BCH169" s="170"/>
      <c r="BCI169" s="170"/>
      <c r="BCJ169" s="170"/>
      <c r="BCK169" s="170"/>
      <c r="BCL169" s="170"/>
      <c r="BCM169" s="170"/>
      <c r="BCN169" s="170"/>
      <c r="BCO169" s="170"/>
      <c r="BCP169" s="170"/>
      <c r="BCQ169" s="170"/>
      <c r="BCR169" s="170"/>
      <c r="BCS169" s="170"/>
      <c r="BCT169" s="170"/>
      <c r="BCU169" s="170"/>
      <c r="BCV169" s="170"/>
      <c r="BCW169" s="170"/>
      <c r="BCX169" s="170"/>
      <c r="BCY169" s="170"/>
      <c r="BCZ169" s="170"/>
      <c r="BDA169" s="170"/>
      <c r="BDB169" s="170"/>
      <c r="BDC169" s="170"/>
      <c r="BDD169" s="170"/>
      <c r="BDE169" s="170"/>
      <c r="BDF169" s="170"/>
      <c r="BDG169" s="170"/>
      <c r="BDH169" s="170"/>
      <c r="BDI169" s="170"/>
      <c r="BDJ169" s="170"/>
      <c r="BDK169" s="170"/>
      <c r="BDL169" s="170"/>
      <c r="BDM169" s="170"/>
      <c r="BDN169" s="170"/>
      <c r="BDO169" s="170"/>
      <c r="BDP169" s="170"/>
      <c r="BDQ169" s="170"/>
      <c r="BDR169" s="170"/>
      <c r="BDS169" s="170"/>
      <c r="BDT169" s="170"/>
      <c r="BDU169" s="170"/>
      <c r="BDV169" s="170"/>
      <c r="BDW169" s="170"/>
      <c r="BDX169" s="170"/>
      <c r="BDY169" s="170"/>
      <c r="BDZ169" s="170"/>
      <c r="BEA169" s="170"/>
      <c r="BEB169" s="170"/>
      <c r="BEC169" s="170"/>
      <c r="BED169" s="170"/>
      <c r="BEE169" s="170"/>
      <c r="BEF169" s="170"/>
      <c r="BEG169" s="170"/>
      <c r="BEH169" s="170"/>
      <c r="BEI169" s="170"/>
      <c r="BEJ169" s="170"/>
      <c r="BEK169" s="170"/>
      <c r="BEL169" s="170"/>
      <c r="BEM169" s="170"/>
      <c r="BEN169" s="170"/>
      <c r="BEO169" s="170"/>
      <c r="BEP169" s="170"/>
      <c r="BEQ169" s="170"/>
      <c r="BER169" s="170"/>
      <c r="BES169" s="170"/>
      <c r="BET169" s="170"/>
      <c r="BEU169" s="170"/>
      <c r="BEV169" s="170"/>
      <c r="BEW169" s="170"/>
      <c r="BEX169" s="170"/>
      <c r="BEY169" s="170"/>
      <c r="BEZ169" s="170"/>
      <c r="BFA169" s="170"/>
      <c r="BFB169" s="170"/>
      <c r="BFC169" s="170"/>
      <c r="BFD169" s="170"/>
      <c r="BFE169" s="170"/>
      <c r="BFF169" s="170"/>
      <c r="BFG169" s="170"/>
      <c r="BFH169" s="170"/>
      <c r="BFI169" s="170"/>
      <c r="BFJ169" s="170"/>
      <c r="BFK169" s="170"/>
      <c r="BFL169" s="170"/>
      <c r="BFM169" s="170"/>
      <c r="BFN169" s="170"/>
      <c r="BFO169" s="170"/>
      <c r="BFP169" s="170"/>
      <c r="BFQ169" s="170"/>
      <c r="BFR169" s="170"/>
      <c r="BFS169" s="170"/>
      <c r="BFT169" s="170"/>
      <c r="BFU169" s="170"/>
      <c r="BFV169" s="170"/>
      <c r="BFW169" s="170"/>
      <c r="BFX169" s="170"/>
      <c r="BFY169" s="170"/>
      <c r="BFZ169" s="170"/>
      <c r="BGA169" s="170"/>
      <c r="BGB169" s="170"/>
      <c r="BGC169" s="170"/>
      <c r="BGD169" s="170"/>
      <c r="BGE169" s="170"/>
      <c r="BGF169" s="170"/>
      <c r="BGG169" s="170"/>
      <c r="BGH169" s="170"/>
      <c r="BGI169" s="170"/>
      <c r="BGJ169" s="170"/>
      <c r="BGK169" s="170"/>
      <c r="BGL169" s="170"/>
      <c r="BGM169" s="170"/>
      <c r="BGN169" s="170"/>
      <c r="BGO169" s="170"/>
      <c r="BGP169" s="170"/>
      <c r="BGQ169" s="170"/>
      <c r="BGR169" s="170"/>
      <c r="BGS169" s="170"/>
      <c r="BGT169" s="170"/>
      <c r="BGU169" s="170"/>
      <c r="BGV169" s="170"/>
      <c r="BGW169" s="170"/>
      <c r="BGX169" s="170"/>
      <c r="BGY169" s="170"/>
      <c r="BGZ169" s="170"/>
      <c r="BHA169" s="170"/>
      <c r="BHB169" s="170"/>
      <c r="BHC169" s="170"/>
      <c r="BHD169" s="170"/>
      <c r="BHE169" s="170"/>
      <c r="BHF169" s="170"/>
      <c r="BHG169" s="170"/>
      <c r="BHH169" s="170"/>
      <c r="BHI169" s="170"/>
      <c r="BHJ169" s="170"/>
      <c r="BHK169" s="170"/>
      <c r="BHL169" s="170"/>
      <c r="BHM169" s="170"/>
      <c r="BHN169" s="170"/>
      <c r="BHO169" s="170"/>
      <c r="BHP169" s="170"/>
      <c r="BHQ169" s="170"/>
      <c r="BHR169" s="170"/>
      <c r="BHS169" s="170"/>
      <c r="BHT169" s="170"/>
      <c r="BHU169" s="170"/>
      <c r="BHV169" s="170"/>
      <c r="BHW169" s="170"/>
      <c r="BHX169" s="170"/>
      <c r="BHY169" s="170"/>
      <c r="BHZ169" s="170"/>
      <c r="BIA169" s="170"/>
      <c r="BIB169" s="170"/>
      <c r="BIC169" s="170"/>
      <c r="BID169" s="170"/>
      <c r="BIE169" s="170"/>
      <c r="BIF169" s="170"/>
      <c r="BIG169" s="170"/>
      <c r="BIH169" s="170"/>
      <c r="BII169" s="170"/>
      <c r="BIJ169" s="170"/>
      <c r="BIK169" s="170"/>
      <c r="BIL169" s="170"/>
      <c r="BIM169" s="170"/>
      <c r="BIN169" s="170"/>
      <c r="BIO169" s="170"/>
      <c r="BIP169" s="170"/>
      <c r="BIQ169" s="170"/>
      <c r="BIR169" s="170"/>
      <c r="BIS169" s="170"/>
      <c r="BIT169" s="170"/>
      <c r="BIU169" s="170"/>
      <c r="BIV169" s="170"/>
      <c r="BIW169" s="170"/>
      <c r="BIX169" s="170"/>
      <c r="BIY169" s="170"/>
      <c r="BIZ169" s="170"/>
      <c r="BJA169" s="170"/>
      <c r="BJB169" s="170"/>
      <c r="BJC169" s="170"/>
      <c r="BJD169" s="170"/>
      <c r="BJE169" s="170"/>
      <c r="BJF169" s="170"/>
      <c r="BJG169" s="170"/>
      <c r="BJH169" s="170"/>
      <c r="BJI169" s="170"/>
      <c r="BJJ169" s="170"/>
      <c r="BJK169" s="170"/>
      <c r="BJL169" s="170"/>
      <c r="BJM169" s="170"/>
      <c r="BJN169" s="170"/>
      <c r="BJO169" s="170"/>
      <c r="BJP169" s="170"/>
      <c r="BJQ169" s="170"/>
      <c r="BJR169" s="170"/>
      <c r="BJS169" s="170"/>
      <c r="BJT169" s="170"/>
      <c r="BJU169" s="170"/>
      <c r="BJV169" s="170"/>
      <c r="BJW169" s="170"/>
      <c r="BJX169" s="170"/>
      <c r="BJY169" s="170"/>
      <c r="BJZ169" s="170"/>
      <c r="BKA169" s="170"/>
      <c r="BKB169" s="170"/>
      <c r="BKC169" s="170"/>
      <c r="BKD169" s="170"/>
      <c r="BKE169" s="170"/>
      <c r="BKF169" s="170"/>
      <c r="BKG169" s="170"/>
      <c r="BKH169" s="170"/>
      <c r="BKI169" s="170"/>
      <c r="BKJ169" s="170"/>
      <c r="BKK169" s="170"/>
      <c r="BKL169" s="170"/>
      <c r="BKM169" s="170"/>
      <c r="BKN169" s="170"/>
      <c r="BKO169" s="170"/>
      <c r="BKP169" s="170"/>
      <c r="BKQ169" s="170"/>
      <c r="BKR169" s="170"/>
      <c r="BKS169" s="170"/>
      <c r="BKT169" s="170"/>
      <c r="BKU169" s="170"/>
      <c r="BKV169" s="170"/>
      <c r="BKW169" s="170"/>
      <c r="BKX169" s="170"/>
      <c r="BKY169" s="170"/>
      <c r="BKZ169" s="170"/>
      <c r="BLA169" s="170"/>
      <c r="BLB169" s="170"/>
      <c r="BLC169" s="170"/>
      <c r="BLD169" s="170"/>
      <c r="BLE169" s="170"/>
      <c r="BLF169" s="170"/>
      <c r="BLG169" s="170"/>
      <c r="BLH169" s="170"/>
      <c r="BLI169" s="170"/>
      <c r="BLJ169" s="170"/>
      <c r="BLK169" s="170"/>
      <c r="BLL169" s="170"/>
      <c r="BLM169" s="170"/>
      <c r="BLN169" s="170"/>
      <c r="BLO169" s="170"/>
      <c r="BLP169" s="170"/>
      <c r="BLQ169" s="170"/>
      <c r="BLR169" s="170"/>
      <c r="BLS169" s="170"/>
      <c r="BLT169" s="170"/>
      <c r="BLU169" s="170"/>
      <c r="BLV169" s="170"/>
      <c r="BLW169" s="170"/>
      <c r="BLX169" s="170"/>
      <c r="BLY169" s="170"/>
      <c r="BLZ169" s="170"/>
      <c r="BMA169" s="170"/>
      <c r="BMB169" s="170"/>
      <c r="BMC169" s="170"/>
      <c r="BMD169" s="170"/>
      <c r="BME169" s="170"/>
      <c r="BMF169" s="170"/>
      <c r="BMG169" s="170"/>
      <c r="BMH169" s="170"/>
      <c r="BMI169" s="170"/>
      <c r="BMJ169" s="170"/>
      <c r="BMK169" s="170"/>
      <c r="BML169" s="170"/>
      <c r="BMM169" s="170"/>
      <c r="BMN169" s="170"/>
      <c r="BMO169" s="170"/>
      <c r="BMP169" s="170"/>
      <c r="BMQ169" s="170"/>
      <c r="BMR169" s="170"/>
      <c r="BMS169" s="170"/>
      <c r="BMT169" s="170"/>
      <c r="BMU169" s="170"/>
      <c r="BMV169" s="170"/>
      <c r="BMW169" s="170"/>
      <c r="BMX169" s="170"/>
      <c r="BMY169" s="170"/>
      <c r="BMZ169" s="170"/>
      <c r="BNA169" s="170"/>
      <c r="BNB169" s="170"/>
      <c r="BNC169" s="170"/>
      <c r="BND169" s="170"/>
      <c r="BNE169" s="170"/>
      <c r="BNF169" s="170"/>
      <c r="BNG169" s="170"/>
      <c r="BNH169" s="170"/>
      <c r="BNI169" s="170"/>
      <c r="BNJ169" s="170"/>
      <c r="BNK169" s="170"/>
      <c r="BNL169" s="170"/>
      <c r="BNM169" s="170"/>
      <c r="BNN169" s="170"/>
      <c r="BNO169" s="170"/>
      <c r="BNP169" s="170"/>
      <c r="BNQ169" s="170"/>
      <c r="BNR169" s="170"/>
      <c r="BNS169" s="170"/>
      <c r="BNT169" s="170"/>
      <c r="BNU169" s="170"/>
      <c r="BNV169" s="170"/>
      <c r="BNW169" s="170"/>
      <c r="BNX169" s="170"/>
      <c r="BNY169" s="170"/>
      <c r="BNZ169" s="170"/>
      <c r="BOA169" s="170"/>
      <c r="BOB169" s="170"/>
      <c r="BOC169" s="170"/>
      <c r="BOD169" s="170"/>
      <c r="BOE169" s="170"/>
      <c r="BOF169" s="170"/>
      <c r="BOG169" s="170"/>
      <c r="BOH169" s="170"/>
      <c r="BOI169" s="170"/>
      <c r="BOJ169" s="170"/>
      <c r="BOK169" s="170"/>
      <c r="BOL169" s="170"/>
      <c r="BOM169" s="170"/>
      <c r="BON169" s="170"/>
      <c r="BOO169" s="170"/>
      <c r="BOP169" s="170"/>
      <c r="BOQ169" s="170"/>
      <c r="BOR169" s="170"/>
      <c r="BOS169" s="170"/>
      <c r="BOT169" s="170"/>
      <c r="BOU169" s="170"/>
      <c r="BOV169" s="170"/>
      <c r="BOW169" s="170"/>
      <c r="BOX169" s="170"/>
      <c r="BOY169" s="170"/>
      <c r="BOZ169" s="170"/>
      <c r="BPA169" s="170"/>
      <c r="BPB169" s="170"/>
      <c r="BPC169" s="170"/>
      <c r="BPD169" s="170"/>
      <c r="BPE169" s="170"/>
      <c r="BPF169" s="170"/>
      <c r="BPG169" s="170"/>
      <c r="BPH169" s="170"/>
      <c r="BPI169" s="170"/>
      <c r="BPJ169" s="170"/>
      <c r="BPK169" s="170"/>
      <c r="BPL169" s="170"/>
      <c r="BPM169" s="170"/>
      <c r="BPN169" s="170"/>
      <c r="BPO169" s="170"/>
      <c r="BPP169" s="170"/>
      <c r="BPQ169" s="170"/>
      <c r="BPR169" s="170"/>
      <c r="BPS169" s="170"/>
      <c r="BPT169" s="170"/>
      <c r="BPU169" s="170"/>
      <c r="BPV169" s="170"/>
      <c r="BPW169" s="170"/>
      <c r="BPX169" s="170"/>
      <c r="BPY169" s="170"/>
      <c r="BPZ169" s="170"/>
      <c r="BQA169" s="170"/>
      <c r="BQB169" s="170"/>
      <c r="BQC169" s="170"/>
      <c r="BQD169" s="170"/>
      <c r="BQE169" s="170"/>
      <c r="BQF169" s="170"/>
      <c r="BQG169" s="170"/>
      <c r="BQH169" s="170"/>
      <c r="BQI169" s="170"/>
      <c r="BQJ169" s="170"/>
      <c r="BQK169" s="170"/>
      <c r="BQL169" s="170"/>
      <c r="BQM169" s="170"/>
      <c r="BQN169" s="170"/>
      <c r="BQO169" s="170"/>
      <c r="BQP169" s="170"/>
      <c r="BQQ169" s="170"/>
      <c r="BQR169" s="170"/>
      <c r="BQS169" s="170"/>
      <c r="BQT169" s="170"/>
      <c r="BQU169" s="170"/>
      <c r="BQV169" s="170"/>
      <c r="BQW169" s="170"/>
      <c r="BQX169" s="170"/>
      <c r="BQY169" s="170"/>
      <c r="BQZ169" s="170"/>
      <c r="BRA169" s="170"/>
      <c r="BRB169" s="170"/>
      <c r="BRC169" s="170"/>
      <c r="BRD169" s="170"/>
      <c r="BRE169" s="170"/>
      <c r="BRF169" s="170"/>
      <c r="BRG169" s="170"/>
      <c r="BRH169" s="170"/>
      <c r="BRI169" s="170"/>
      <c r="BRJ169" s="170"/>
      <c r="BRK169" s="170"/>
      <c r="BRL169" s="170"/>
      <c r="BRM169" s="170"/>
      <c r="BRN169" s="170"/>
      <c r="BRO169" s="170"/>
      <c r="BRP169" s="170"/>
      <c r="BRQ169" s="170"/>
      <c r="BRR169" s="170"/>
      <c r="BRS169" s="170"/>
      <c r="BRT169" s="170"/>
      <c r="BRU169" s="170"/>
      <c r="BRV169" s="170"/>
      <c r="BRW169" s="170"/>
      <c r="BRX169" s="170"/>
      <c r="BRY169" s="170"/>
      <c r="BRZ169" s="170"/>
      <c r="BSA169" s="170"/>
      <c r="BSB169" s="170"/>
      <c r="BSC169" s="170"/>
      <c r="BSD169" s="170"/>
      <c r="BSE169" s="170"/>
      <c r="BSF169" s="170"/>
      <c r="BSG169" s="170"/>
      <c r="BSH169" s="170"/>
      <c r="BSI169" s="170"/>
      <c r="BSJ169" s="170"/>
      <c r="BSK169" s="170"/>
      <c r="BSL169" s="170"/>
      <c r="BSM169" s="170"/>
      <c r="BSN169" s="170"/>
      <c r="BSO169" s="170"/>
      <c r="BSP169" s="170"/>
      <c r="BSQ169" s="170"/>
      <c r="BSR169" s="170"/>
      <c r="BSS169" s="170"/>
      <c r="BST169" s="170"/>
      <c r="BSU169" s="170"/>
      <c r="BSV169" s="170"/>
      <c r="BSW169" s="170"/>
      <c r="BSX169" s="170"/>
      <c r="BSY169" s="170"/>
      <c r="BSZ169" s="170"/>
      <c r="BTA169" s="170"/>
      <c r="BTB169" s="170"/>
      <c r="BTC169" s="170"/>
      <c r="BTD169" s="170"/>
      <c r="BTE169" s="170"/>
      <c r="BTF169" s="170"/>
      <c r="BTG169" s="170"/>
      <c r="BTH169" s="170"/>
      <c r="BTI169" s="170"/>
      <c r="BTJ169" s="170"/>
      <c r="BTK169" s="170"/>
      <c r="BTL169" s="170"/>
      <c r="BTM169" s="170"/>
      <c r="BTN169" s="170"/>
      <c r="BTO169" s="170"/>
      <c r="BTP169" s="170"/>
      <c r="BTQ169" s="170"/>
      <c r="BTR169" s="170"/>
      <c r="BTS169" s="170"/>
      <c r="BTT169" s="170"/>
      <c r="BTU169" s="170"/>
      <c r="BTV169" s="170"/>
      <c r="BTW169" s="170"/>
      <c r="BTX169" s="170"/>
      <c r="BTY169" s="170"/>
      <c r="BTZ169" s="170"/>
      <c r="BUA169" s="170"/>
      <c r="BUB169" s="170"/>
      <c r="BUC169" s="170"/>
      <c r="BUD169" s="170"/>
      <c r="BUE169" s="170"/>
      <c r="BUF169" s="170"/>
      <c r="BUG169" s="170"/>
      <c r="BUH169" s="170"/>
      <c r="BUI169" s="170"/>
      <c r="BUJ169" s="170"/>
      <c r="BUK169" s="170"/>
      <c r="BUL169" s="170"/>
      <c r="BUM169" s="170"/>
      <c r="BUN169" s="170"/>
      <c r="BUO169" s="170"/>
      <c r="BUP169" s="170"/>
      <c r="BUQ169" s="170"/>
      <c r="BUR169" s="170"/>
      <c r="BUS169" s="170"/>
      <c r="BUT169" s="170"/>
      <c r="BUU169" s="170"/>
      <c r="BUV169" s="170"/>
      <c r="BUW169" s="170"/>
      <c r="BUX169" s="170"/>
      <c r="BUY169" s="170"/>
      <c r="BUZ169" s="170"/>
      <c r="BVA169" s="170"/>
      <c r="BVB169" s="170"/>
      <c r="BVC169" s="170"/>
      <c r="BVD169" s="170"/>
      <c r="BVE169" s="170"/>
      <c r="BVF169" s="170"/>
      <c r="BVG169" s="170"/>
      <c r="BVH169" s="170"/>
      <c r="BVI169" s="170"/>
      <c r="BVJ169" s="170"/>
      <c r="BVK169" s="170"/>
      <c r="BVL169" s="170"/>
      <c r="BVM169" s="170"/>
      <c r="BVN169" s="170"/>
      <c r="BVO169" s="170"/>
      <c r="BVP169" s="170"/>
      <c r="BVQ169" s="170"/>
      <c r="BVR169" s="170"/>
      <c r="BVS169" s="170"/>
      <c r="BVT169" s="170"/>
      <c r="BVU169" s="170"/>
      <c r="BVV169" s="170"/>
      <c r="BVW169" s="170"/>
      <c r="BVX169" s="170"/>
      <c r="BVY169" s="170"/>
      <c r="BVZ169" s="170"/>
      <c r="BWA169" s="170"/>
      <c r="BWB169" s="170"/>
      <c r="BWC169" s="170"/>
      <c r="BWD169" s="170"/>
      <c r="BWE169" s="170"/>
      <c r="BWF169" s="170"/>
      <c r="BWG169" s="170"/>
      <c r="BWH169" s="170"/>
      <c r="BWI169" s="170"/>
      <c r="BWJ169" s="170"/>
      <c r="BWK169" s="170"/>
      <c r="BWL169" s="170"/>
      <c r="BWM169" s="170"/>
      <c r="BWN169" s="170"/>
      <c r="BWO169" s="170"/>
      <c r="BWP169" s="170"/>
      <c r="BWQ169" s="170"/>
      <c r="BWR169" s="170"/>
      <c r="BWS169" s="170"/>
      <c r="BWT169" s="170"/>
      <c r="BWU169" s="170"/>
      <c r="BWV169" s="170"/>
      <c r="BWW169" s="170"/>
      <c r="BWX169" s="170"/>
      <c r="BWY169" s="170"/>
      <c r="BWZ169" s="170"/>
      <c r="BXA169" s="170"/>
      <c r="BXB169" s="170"/>
      <c r="BXC169" s="170"/>
      <c r="BXD169" s="170"/>
      <c r="BXE169" s="170"/>
      <c r="BXF169" s="170"/>
      <c r="BXG169" s="170"/>
      <c r="BXH169" s="170"/>
      <c r="BXI169" s="170"/>
      <c r="BXJ169" s="170"/>
      <c r="BXK169" s="170"/>
      <c r="BXL169" s="170"/>
      <c r="BXM169" s="170"/>
      <c r="BXN169" s="170"/>
      <c r="BXO169" s="170"/>
      <c r="BXP169" s="170"/>
      <c r="BXQ169" s="170"/>
      <c r="BXR169" s="170"/>
      <c r="BXS169" s="170"/>
      <c r="BXT169" s="170"/>
      <c r="BXU169" s="170"/>
      <c r="BXV169" s="170"/>
      <c r="BXW169" s="170"/>
      <c r="BXX169" s="170"/>
      <c r="BXY169" s="170"/>
      <c r="BXZ169" s="170"/>
      <c r="BYA169" s="170"/>
      <c r="BYB169" s="170"/>
      <c r="BYC169" s="170"/>
      <c r="BYD169" s="170"/>
      <c r="BYE169" s="170"/>
      <c r="BYF169" s="170"/>
      <c r="BYG169" s="170"/>
      <c r="BYH169" s="170"/>
      <c r="BYI169" s="170"/>
      <c r="BYJ169" s="170"/>
      <c r="BYK169" s="170"/>
      <c r="BYL169" s="170"/>
      <c r="BYM169" s="170"/>
      <c r="BYN169" s="170"/>
      <c r="BYO169" s="170"/>
      <c r="BYP169" s="170"/>
      <c r="BYQ169" s="170"/>
      <c r="BYR169" s="170"/>
      <c r="BYS169" s="170"/>
      <c r="BYT169" s="170"/>
      <c r="BYU169" s="170"/>
      <c r="BYV169" s="170"/>
      <c r="BYW169" s="170"/>
      <c r="BYX169" s="170"/>
      <c r="BYY169" s="170"/>
      <c r="BYZ169" s="170"/>
      <c r="BZA169" s="170"/>
      <c r="BZB169" s="170"/>
      <c r="BZC169" s="170"/>
      <c r="BZD169" s="170"/>
      <c r="BZE169" s="170"/>
      <c r="BZF169" s="170"/>
      <c r="BZG169" s="170"/>
      <c r="BZH169" s="170"/>
      <c r="BZI169" s="170"/>
      <c r="BZJ169" s="170"/>
      <c r="BZK169" s="170"/>
      <c r="BZL169" s="170"/>
      <c r="BZM169" s="170"/>
      <c r="BZN169" s="170"/>
      <c r="BZO169" s="170"/>
      <c r="BZP169" s="170"/>
      <c r="BZQ169" s="170"/>
      <c r="BZR169" s="170"/>
      <c r="BZS169" s="170"/>
      <c r="BZT169" s="170"/>
      <c r="BZU169" s="170"/>
      <c r="BZV169" s="170"/>
      <c r="BZW169" s="170"/>
      <c r="BZX169" s="170"/>
      <c r="BZY169" s="170"/>
      <c r="BZZ169" s="170"/>
      <c r="CAA169" s="170"/>
      <c r="CAB169" s="170"/>
      <c r="CAC169" s="170"/>
      <c r="CAD169" s="170"/>
      <c r="CAE169" s="170"/>
      <c r="CAF169" s="170"/>
      <c r="CAG169" s="170"/>
      <c r="CAH169" s="170"/>
      <c r="CAI169" s="170"/>
      <c r="CAJ169" s="170"/>
      <c r="CAK169" s="170"/>
      <c r="CAL169" s="170"/>
      <c r="CAM169" s="170"/>
      <c r="CAN169" s="170"/>
      <c r="CAO169" s="170"/>
      <c r="CAP169" s="170"/>
      <c r="CAQ169" s="170"/>
      <c r="CAR169" s="170"/>
      <c r="CAS169" s="170"/>
      <c r="CAT169" s="170"/>
      <c r="CAU169" s="170"/>
      <c r="CAV169" s="170"/>
      <c r="CAW169" s="170"/>
      <c r="CAX169" s="170"/>
      <c r="CAY169" s="170"/>
      <c r="CAZ169" s="170"/>
      <c r="CBA169" s="170"/>
      <c r="CBB169" s="170"/>
      <c r="CBC169" s="170"/>
      <c r="CBD169" s="170"/>
      <c r="CBE169" s="170"/>
      <c r="CBF169" s="170"/>
      <c r="CBG169" s="170"/>
      <c r="CBH169" s="170"/>
      <c r="CBI169" s="170"/>
      <c r="CBJ169" s="170"/>
      <c r="CBK169" s="170"/>
      <c r="CBL169" s="170"/>
      <c r="CBM169" s="170"/>
      <c r="CBN169" s="170"/>
      <c r="CBO169" s="170"/>
      <c r="CBP169" s="170"/>
      <c r="CBQ169" s="170"/>
      <c r="CBR169" s="170"/>
      <c r="CBS169" s="170"/>
      <c r="CBT169" s="170"/>
      <c r="CBU169" s="170"/>
      <c r="CBV169" s="170"/>
      <c r="CBW169" s="170"/>
      <c r="CBX169" s="170"/>
      <c r="CBY169" s="170"/>
      <c r="CBZ169" s="170"/>
      <c r="CCA169" s="170"/>
      <c r="CCB169" s="170"/>
      <c r="CCC169" s="170"/>
      <c r="CCD169" s="170"/>
      <c r="CCE169" s="170"/>
      <c r="CCF169" s="170"/>
      <c r="CCG169" s="170"/>
      <c r="CCH169" s="170"/>
      <c r="CCI169" s="170"/>
      <c r="CCJ169" s="170"/>
      <c r="CCK169" s="170"/>
      <c r="CCL169" s="170"/>
      <c r="CCM169" s="170"/>
      <c r="CCN169" s="170"/>
      <c r="CCO169" s="170"/>
      <c r="CCP169" s="170"/>
      <c r="CCQ169" s="170"/>
      <c r="CCR169" s="170"/>
      <c r="CCS169" s="170"/>
      <c r="CCT169" s="170"/>
      <c r="CCU169" s="170"/>
      <c r="CCV169" s="170"/>
      <c r="CCW169" s="170"/>
      <c r="CCX169" s="170"/>
      <c r="CCY169" s="170"/>
      <c r="CCZ169" s="170"/>
      <c r="CDA169" s="170"/>
      <c r="CDB169" s="170"/>
      <c r="CDC169" s="170"/>
      <c r="CDD169" s="170"/>
      <c r="CDE169" s="170"/>
      <c r="CDF169" s="170"/>
      <c r="CDG169" s="170"/>
      <c r="CDH169" s="170"/>
      <c r="CDI169" s="170"/>
      <c r="CDJ169" s="170"/>
      <c r="CDK169" s="170"/>
      <c r="CDL169" s="170"/>
      <c r="CDM169" s="170"/>
      <c r="CDN169" s="170"/>
      <c r="CDO169" s="170"/>
      <c r="CDP169" s="170"/>
      <c r="CDQ169" s="170"/>
      <c r="CDR169" s="170"/>
      <c r="CDS169" s="170"/>
      <c r="CDT169" s="170"/>
      <c r="CDU169" s="170"/>
      <c r="CDV169" s="170"/>
      <c r="CDW169" s="170"/>
      <c r="CDX169" s="170"/>
      <c r="CDY169" s="170"/>
      <c r="CDZ169" s="170"/>
      <c r="CEA169" s="170"/>
      <c r="CEB169" s="170"/>
      <c r="CEC169" s="170"/>
      <c r="CED169" s="170"/>
      <c r="CEE169" s="170"/>
      <c r="CEF169" s="170"/>
      <c r="CEG169" s="170"/>
      <c r="CEH169" s="170"/>
      <c r="CEI169" s="170"/>
      <c r="CEJ169" s="170"/>
      <c r="CEK169" s="170"/>
      <c r="CEL169" s="170"/>
      <c r="CEM169" s="170"/>
      <c r="CEN169" s="170"/>
      <c r="CEO169" s="170"/>
      <c r="CEP169" s="170"/>
      <c r="CEQ169" s="170"/>
      <c r="CER169" s="170"/>
      <c r="CES169" s="170"/>
      <c r="CET169" s="170"/>
      <c r="CEU169" s="170"/>
      <c r="CEV169" s="170"/>
      <c r="CEW169" s="170"/>
      <c r="CEX169" s="170"/>
      <c r="CEY169" s="170"/>
      <c r="CEZ169" s="170"/>
      <c r="CFA169" s="170"/>
      <c r="CFB169" s="170"/>
      <c r="CFC169" s="170"/>
      <c r="CFD169" s="170"/>
      <c r="CFE169" s="170"/>
      <c r="CFF169" s="170"/>
      <c r="CFG169" s="170"/>
      <c r="CFH169" s="170"/>
      <c r="CFI169" s="170"/>
      <c r="CFJ169" s="170"/>
      <c r="CFK169" s="170"/>
      <c r="CFL169" s="170"/>
      <c r="CFM169" s="170"/>
      <c r="CFN169" s="170"/>
      <c r="CFO169" s="170"/>
      <c r="CFP169" s="170"/>
      <c r="CFQ169" s="170"/>
      <c r="CFR169" s="170"/>
      <c r="CFS169" s="170"/>
      <c r="CFT169" s="170"/>
      <c r="CFU169" s="170"/>
      <c r="CFV169" s="170"/>
      <c r="CFW169" s="170"/>
      <c r="CFX169" s="170"/>
      <c r="CFY169" s="170"/>
      <c r="CFZ169" s="170"/>
      <c r="CGA169" s="170"/>
      <c r="CGB169" s="170"/>
      <c r="CGC169" s="170"/>
      <c r="CGD169" s="170"/>
      <c r="CGE169" s="170"/>
      <c r="CGF169" s="170"/>
      <c r="CGG169" s="170"/>
      <c r="CGH169" s="170"/>
      <c r="CGI169" s="170"/>
      <c r="CGJ169" s="170"/>
      <c r="CGK169" s="170"/>
      <c r="CGL169" s="170"/>
      <c r="CGM169" s="170"/>
      <c r="CGN169" s="170"/>
      <c r="CGO169" s="170"/>
      <c r="CGP169" s="170"/>
      <c r="CGQ169" s="170"/>
      <c r="CGR169" s="170"/>
      <c r="CGS169" s="170"/>
      <c r="CGT169" s="170"/>
      <c r="CGU169" s="170"/>
      <c r="CGV169" s="170"/>
      <c r="CGW169" s="170"/>
      <c r="CGX169" s="170"/>
      <c r="CGY169" s="170"/>
      <c r="CGZ169" s="170"/>
      <c r="CHA169" s="170"/>
      <c r="CHB169" s="170"/>
      <c r="CHC169" s="170"/>
      <c r="CHD169" s="170"/>
      <c r="CHE169" s="170"/>
      <c r="CHF169" s="170"/>
      <c r="CHG169" s="170"/>
      <c r="CHH169" s="170"/>
      <c r="CHI169" s="170"/>
      <c r="CHJ169" s="170"/>
      <c r="CHK169" s="170"/>
      <c r="CHL169" s="170"/>
      <c r="CHM169" s="170"/>
      <c r="CHN169" s="170"/>
      <c r="CHO169" s="170"/>
      <c r="CHP169" s="170"/>
      <c r="CHQ169" s="170"/>
      <c r="CHR169" s="170"/>
      <c r="CHS169" s="170"/>
      <c r="CHT169" s="170"/>
      <c r="CHU169" s="170"/>
      <c r="CHV169" s="170"/>
      <c r="CHW169" s="170"/>
      <c r="CHX169" s="170"/>
      <c r="CHY169" s="170"/>
      <c r="CHZ169" s="170"/>
      <c r="CIA169" s="170"/>
      <c r="CIB169" s="170"/>
      <c r="CIC169" s="170"/>
      <c r="CID169" s="170"/>
      <c r="CIE169" s="170"/>
      <c r="CIF169" s="170"/>
      <c r="CIG169" s="170"/>
      <c r="CIH169" s="170"/>
      <c r="CII169" s="170"/>
      <c r="CIJ169" s="170"/>
      <c r="CIK169" s="170"/>
      <c r="CIL169" s="170"/>
      <c r="CIM169" s="170"/>
      <c r="CIN169" s="170"/>
      <c r="CIO169" s="170"/>
      <c r="CIP169" s="170"/>
      <c r="CIQ169" s="170"/>
      <c r="CIR169" s="170"/>
      <c r="CIS169" s="170"/>
      <c r="CIT169" s="170"/>
      <c r="CIU169" s="170"/>
      <c r="CIV169" s="170"/>
      <c r="CIW169" s="170"/>
      <c r="CIX169" s="170"/>
      <c r="CIY169" s="170"/>
      <c r="CIZ169" s="170"/>
      <c r="CJA169" s="170"/>
      <c r="CJB169" s="170"/>
      <c r="CJC169" s="170"/>
      <c r="CJD169" s="170"/>
      <c r="CJE169" s="170"/>
      <c r="CJF169" s="170"/>
      <c r="CJG169" s="170"/>
      <c r="CJH169" s="170"/>
      <c r="CJI169" s="170"/>
      <c r="CJJ169" s="170"/>
      <c r="CJK169" s="170"/>
      <c r="CJL169" s="170"/>
      <c r="CJM169" s="170"/>
      <c r="CJN169" s="170"/>
      <c r="CJO169" s="170"/>
      <c r="CJP169" s="170"/>
      <c r="CJQ169" s="170"/>
      <c r="CJR169" s="170"/>
      <c r="CJS169" s="170"/>
      <c r="CJT169" s="170"/>
      <c r="CJU169" s="170"/>
      <c r="CJV169" s="170"/>
      <c r="CJW169" s="170"/>
      <c r="CJX169" s="170"/>
      <c r="CJY169" s="170"/>
      <c r="CJZ169" s="170"/>
      <c r="CKA169" s="170"/>
      <c r="CKB169" s="170"/>
      <c r="CKC169" s="170"/>
      <c r="CKD169" s="170"/>
      <c r="CKE169" s="170"/>
      <c r="CKF169" s="170"/>
      <c r="CKG169" s="170"/>
      <c r="CKH169" s="170"/>
      <c r="CKI169" s="170"/>
      <c r="CKJ169" s="170"/>
      <c r="CKK169" s="170"/>
      <c r="CKL169" s="170"/>
      <c r="CKM169" s="170"/>
      <c r="CKN169" s="170"/>
      <c r="CKO169" s="170"/>
      <c r="CKP169" s="170"/>
      <c r="CKQ169" s="170"/>
      <c r="CKR169" s="170"/>
      <c r="CKS169" s="170"/>
      <c r="CKT169" s="170"/>
      <c r="CKU169" s="170"/>
      <c r="CKV169" s="170"/>
      <c r="CKW169" s="170"/>
      <c r="CKX169" s="170"/>
      <c r="CKY169" s="170"/>
      <c r="CKZ169" s="170"/>
      <c r="CLA169" s="170"/>
      <c r="CLB169" s="170"/>
      <c r="CLC169" s="170"/>
      <c r="CLD169" s="170"/>
      <c r="CLE169" s="170"/>
      <c r="CLF169" s="170"/>
      <c r="CLG169" s="170"/>
      <c r="CLH169" s="170"/>
      <c r="CLI169" s="170"/>
      <c r="CLJ169" s="170"/>
      <c r="CLK169" s="170"/>
      <c r="CLL169" s="170"/>
      <c r="CLM169" s="170"/>
      <c r="CLN169" s="170"/>
      <c r="CLO169" s="170"/>
      <c r="CLP169" s="170"/>
      <c r="CLQ169" s="170"/>
      <c r="CLR169" s="170"/>
      <c r="CLS169" s="170"/>
      <c r="CLT169" s="170"/>
      <c r="CLU169" s="170"/>
      <c r="CLV169" s="170"/>
      <c r="CLW169" s="170"/>
      <c r="CLX169" s="170"/>
      <c r="CLY169" s="170"/>
      <c r="CLZ169" s="170"/>
      <c r="CMA169" s="170"/>
      <c r="CMB169" s="170"/>
      <c r="CMC169" s="170"/>
      <c r="CMD169" s="170"/>
      <c r="CME169" s="170"/>
      <c r="CMF169" s="170"/>
      <c r="CMG169" s="170"/>
      <c r="CMH169" s="170"/>
      <c r="CMI169" s="170"/>
      <c r="CMJ169" s="170"/>
      <c r="CMK169" s="170"/>
      <c r="CML169" s="170"/>
      <c r="CMM169" s="170"/>
      <c r="CMN169" s="170"/>
      <c r="CMO169" s="170"/>
      <c r="CMP169" s="170"/>
      <c r="CMQ169" s="170"/>
      <c r="CMR169" s="170"/>
      <c r="CMS169" s="170"/>
      <c r="CMT169" s="170"/>
      <c r="CMU169" s="170"/>
      <c r="CMV169" s="170"/>
      <c r="CMW169" s="170"/>
      <c r="CMX169" s="170"/>
      <c r="CMY169" s="170"/>
      <c r="CMZ169" s="170"/>
      <c r="CNA169" s="170"/>
      <c r="CNB169" s="170"/>
      <c r="CNC169" s="170"/>
      <c r="CND169" s="170"/>
      <c r="CNE169" s="170"/>
      <c r="CNF169" s="170"/>
      <c r="CNG169" s="170"/>
      <c r="CNH169" s="170"/>
      <c r="CNI169" s="170"/>
      <c r="CNJ169" s="170"/>
      <c r="CNK169" s="170"/>
      <c r="CNL169" s="170"/>
      <c r="CNM169" s="170"/>
      <c r="CNN169" s="170"/>
      <c r="CNO169" s="170"/>
      <c r="CNP169" s="170"/>
      <c r="CNQ169" s="170"/>
      <c r="CNR169" s="170"/>
      <c r="CNS169" s="170"/>
      <c r="CNT169" s="170"/>
      <c r="CNU169" s="170"/>
      <c r="CNV169" s="170"/>
      <c r="CNW169" s="170"/>
      <c r="CNX169" s="170"/>
      <c r="CNY169" s="170"/>
      <c r="CNZ169" s="170"/>
      <c r="COA169" s="170"/>
      <c r="COB169" s="170"/>
      <c r="COC169" s="170"/>
      <c r="COD169" s="170"/>
      <c r="COE169" s="170"/>
      <c r="COF169" s="170"/>
      <c r="COG169" s="170"/>
      <c r="COH169" s="170"/>
      <c r="COI169" s="170"/>
      <c r="COJ169" s="170"/>
      <c r="COK169" s="170"/>
      <c r="COL169" s="170"/>
      <c r="COM169" s="170"/>
      <c r="CON169" s="170"/>
      <c r="COO169" s="170"/>
      <c r="COP169" s="170"/>
      <c r="COQ169" s="170"/>
      <c r="COR169" s="170"/>
      <c r="COS169" s="170"/>
      <c r="COT169" s="170"/>
      <c r="COU169" s="170"/>
      <c r="COV169" s="170"/>
      <c r="COW169" s="170"/>
      <c r="COX169" s="170"/>
      <c r="COY169" s="170"/>
      <c r="COZ169" s="170"/>
      <c r="CPA169" s="170"/>
      <c r="CPB169" s="170"/>
      <c r="CPC169" s="170"/>
      <c r="CPD169" s="170"/>
      <c r="CPE169" s="170"/>
      <c r="CPF169" s="170"/>
      <c r="CPG169" s="170"/>
      <c r="CPH169" s="170"/>
      <c r="CPI169" s="170"/>
      <c r="CPJ169" s="170"/>
      <c r="CPK169" s="170"/>
      <c r="CPL169" s="170"/>
      <c r="CPM169" s="170"/>
      <c r="CPN169" s="170"/>
      <c r="CPO169" s="170"/>
      <c r="CPP169" s="170"/>
      <c r="CPQ169" s="170"/>
      <c r="CPR169" s="170"/>
      <c r="CPS169" s="170"/>
      <c r="CPT169" s="170"/>
      <c r="CPU169" s="170"/>
      <c r="CPV169" s="170"/>
      <c r="CPW169" s="170"/>
      <c r="CPX169" s="170"/>
      <c r="CPY169" s="170"/>
      <c r="CPZ169" s="170"/>
      <c r="CQA169" s="170"/>
      <c r="CQB169" s="170"/>
      <c r="CQC169" s="170"/>
      <c r="CQD169" s="170"/>
      <c r="CQE169" s="170"/>
      <c r="CQF169" s="170"/>
      <c r="CQG169" s="170"/>
      <c r="CQH169" s="170"/>
      <c r="CQI169" s="170"/>
      <c r="CQJ169" s="170"/>
      <c r="CQK169" s="170"/>
      <c r="CQL169" s="170"/>
      <c r="CQM169" s="170"/>
      <c r="CQN169" s="170"/>
      <c r="CQO169" s="170"/>
      <c r="CQP169" s="170"/>
      <c r="CQQ169" s="170"/>
      <c r="CQR169" s="170"/>
      <c r="CQS169" s="170"/>
      <c r="CQT169" s="170"/>
      <c r="CQU169" s="170"/>
      <c r="CQV169" s="170"/>
      <c r="CQW169" s="170"/>
      <c r="CQX169" s="170"/>
      <c r="CQY169" s="170"/>
      <c r="CQZ169" s="170"/>
      <c r="CRA169" s="170"/>
      <c r="CRB169" s="170"/>
      <c r="CRC169" s="170"/>
      <c r="CRD169" s="170"/>
      <c r="CRE169" s="170"/>
      <c r="CRF169" s="170"/>
      <c r="CRG169" s="170"/>
      <c r="CRH169" s="170"/>
      <c r="CRI169" s="170"/>
      <c r="CRJ169" s="170"/>
      <c r="CRK169" s="170"/>
      <c r="CRL169" s="170"/>
      <c r="CRM169" s="170"/>
      <c r="CRN169" s="170"/>
      <c r="CRO169" s="170"/>
      <c r="CRP169" s="170"/>
      <c r="CRQ169" s="170"/>
      <c r="CRR169" s="170"/>
      <c r="CRS169" s="170"/>
      <c r="CRT169" s="170"/>
      <c r="CRU169" s="170"/>
      <c r="CRV169" s="170"/>
      <c r="CRW169" s="170"/>
      <c r="CRX169" s="170"/>
      <c r="CRY169" s="170"/>
      <c r="CRZ169" s="170"/>
      <c r="CSA169" s="170"/>
      <c r="CSB169" s="170"/>
      <c r="CSC169" s="170"/>
      <c r="CSD169" s="170"/>
      <c r="CSE169" s="170"/>
      <c r="CSF169" s="170"/>
      <c r="CSG169" s="170"/>
      <c r="CSH169" s="170"/>
      <c r="CSI169" s="170"/>
      <c r="CSJ169" s="170"/>
      <c r="CSK169" s="170"/>
      <c r="CSL169" s="170"/>
      <c r="CSM169" s="170"/>
      <c r="CSN169" s="170"/>
      <c r="CSO169" s="170"/>
      <c r="CSP169" s="170"/>
      <c r="CSQ169" s="170"/>
      <c r="CSR169" s="170"/>
      <c r="CSS169" s="170"/>
      <c r="CST169" s="170"/>
      <c r="CSU169" s="170"/>
      <c r="CSV169" s="170"/>
      <c r="CSW169" s="170"/>
      <c r="CSX169" s="170"/>
      <c r="CSY169" s="170"/>
      <c r="CSZ169" s="170"/>
      <c r="CTA169" s="170"/>
      <c r="CTB169" s="170"/>
      <c r="CTC169" s="170"/>
      <c r="CTD169" s="170"/>
      <c r="CTE169" s="170"/>
      <c r="CTF169" s="170"/>
      <c r="CTG169" s="170"/>
      <c r="CTH169" s="170"/>
      <c r="CTI169" s="170"/>
      <c r="CTJ169" s="170"/>
      <c r="CTK169" s="170"/>
      <c r="CTL169" s="170"/>
      <c r="CTM169" s="170"/>
      <c r="CTN169" s="170"/>
      <c r="CTO169" s="170"/>
      <c r="CTP169" s="170"/>
      <c r="CTQ169" s="170"/>
      <c r="CTR169" s="170"/>
      <c r="CTS169" s="170"/>
      <c r="CTT169" s="170"/>
      <c r="CTU169" s="170"/>
      <c r="CTV169" s="170"/>
      <c r="CTW169" s="170"/>
      <c r="CTX169" s="170"/>
      <c r="CTY169" s="170"/>
      <c r="CTZ169" s="170"/>
      <c r="CUA169" s="170"/>
      <c r="CUB169" s="170"/>
      <c r="CUC169" s="170"/>
      <c r="CUD169" s="170"/>
      <c r="CUE169" s="170"/>
      <c r="CUF169" s="170"/>
      <c r="CUG169" s="170"/>
      <c r="CUH169" s="170"/>
      <c r="CUI169" s="170"/>
      <c r="CUJ169" s="170"/>
      <c r="CUK169" s="170"/>
      <c r="CUL169" s="170"/>
      <c r="CUM169" s="170"/>
      <c r="CUN169" s="170"/>
      <c r="CUO169" s="170"/>
      <c r="CUP169" s="170"/>
      <c r="CUQ169" s="170"/>
      <c r="CUR169" s="170"/>
      <c r="CUS169" s="170"/>
      <c r="CUT169" s="170"/>
      <c r="CUU169" s="170"/>
      <c r="CUV169" s="170"/>
      <c r="CUW169" s="170"/>
      <c r="CUX169" s="170"/>
      <c r="CUY169" s="170"/>
      <c r="CUZ169" s="170"/>
      <c r="CVA169" s="170"/>
      <c r="CVB169" s="170"/>
      <c r="CVC169" s="170"/>
      <c r="CVD169" s="170"/>
      <c r="CVE169" s="170"/>
      <c r="CVF169" s="170"/>
      <c r="CVG169" s="170"/>
      <c r="CVH169" s="170"/>
      <c r="CVI169" s="170"/>
      <c r="CVJ169" s="170"/>
      <c r="CVK169" s="170"/>
      <c r="CVL169" s="170"/>
      <c r="CVM169" s="170"/>
      <c r="CVN169" s="170"/>
      <c r="CVO169" s="170"/>
      <c r="CVP169" s="170"/>
      <c r="CVQ169" s="170"/>
      <c r="CVR169" s="170"/>
      <c r="CVS169" s="170"/>
      <c r="CVT169" s="170"/>
      <c r="CVU169" s="170"/>
      <c r="CVV169" s="170"/>
      <c r="CVW169" s="170"/>
      <c r="CVX169" s="170"/>
      <c r="CVY169" s="170"/>
      <c r="CVZ169" s="170"/>
      <c r="CWA169" s="170"/>
      <c r="CWB169" s="170"/>
      <c r="CWC169" s="170"/>
      <c r="CWD169" s="170"/>
      <c r="CWE169" s="170"/>
      <c r="CWF169" s="170"/>
      <c r="CWG169" s="170"/>
      <c r="CWH169" s="170"/>
      <c r="CWI169" s="170"/>
      <c r="CWJ169" s="170"/>
      <c r="CWK169" s="170"/>
      <c r="CWL169" s="170"/>
      <c r="CWM169" s="170"/>
      <c r="CWN169" s="170"/>
      <c r="CWO169" s="170"/>
      <c r="CWP169" s="170"/>
      <c r="CWQ169" s="170"/>
      <c r="CWR169" s="170"/>
      <c r="CWS169" s="170"/>
      <c r="CWT169" s="170"/>
      <c r="CWU169" s="170"/>
      <c r="CWV169" s="170"/>
      <c r="CWW169" s="170"/>
      <c r="CWX169" s="170"/>
      <c r="CWY169" s="170"/>
      <c r="CWZ169" s="170"/>
      <c r="CXA169" s="170"/>
      <c r="CXB169" s="170"/>
      <c r="CXC169" s="170"/>
      <c r="CXD169" s="170"/>
      <c r="CXE169" s="170"/>
      <c r="CXF169" s="170"/>
      <c r="CXG169" s="170"/>
      <c r="CXH169" s="170"/>
      <c r="CXI169" s="170"/>
      <c r="CXJ169" s="170"/>
      <c r="CXK169" s="170"/>
      <c r="CXL169" s="170"/>
      <c r="CXM169" s="170"/>
      <c r="CXN169" s="170"/>
      <c r="CXO169" s="170"/>
      <c r="CXP169" s="170"/>
      <c r="CXQ169" s="170"/>
      <c r="CXR169" s="170"/>
      <c r="CXS169" s="170"/>
      <c r="CXT169" s="170"/>
      <c r="CXU169" s="170"/>
      <c r="CXV169" s="170"/>
      <c r="CXW169" s="170"/>
      <c r="CXX169" s="170"/>
      <c r="CXY169" s="170"/>
      <c r="CXZ169" s="170"/>
      <c r="CYA169" s="170"/>
      <c r="CYB169" s="170"/>
      <c r="CYC169" s="170"/>
      <c r="CYD169" s="170"/>
      <c r="CYE169" s="170"/>
      <c r="CYF169" s="170"/>
      <c r="CYG169" s="170"/>
      <c r="CYH169" s="170"/>
      <c r="CYI169" s="170"/>
      <c r="CYJ169" s="170"/>
      <c r="CYK169" s="170"/>
      <c r="CYL169" s="170"/>
      <c r="CYM169" s="170"/>
      <c r="CYN169" s="170"/>
      <c r="CYO169" s="170"/>
      <c r="CYP169" s="170"/>
      <c r="CYQ169" s="170"/>
      <c r="CYR169" s="170"/>
      <c r="CYS169" s="170"/>
      <c r="CYT169" s="170"/>
      <c r="CYU169" s="170"/>
      <c r="CYV169" s="170"/>
      <c r="CYW169" s="170"/>
      <c r="CYX169" s="170"/>
      <c r="CYY169" s="170"/>
      <c r="CYZ169" s="170"/>
      <c r="CZA169" s="170"/>
      <c r="CZB169" s="170"/>
      <c r="CZC169" s="170"/>
      <c r="CZD169" s="170"/>
      <c r="CZE169" s="170"/>
      <c r="CZF169" s="170"/>
      <c r="CZG169" s="170"/>
      <c r="CZH169" s="170"/>
      <c r="CZI169" s="170"/>
      <c r="CZJ169" s="170"/>
      <c r="CZK169" s="170"/>
      <c r="CZL169" s="170"/>
      <c r="CZM169" s="170"/>
      <c r="CZN169" s="170"/>
      <c r="CZO169" s="170"/>
      <c r="CZP169" s="170"/>
      <c r="CZQ169" s="170"/>
      <c r="CZR169" s="170"/>
      <c r="CZS169" s="170"/>
      <c r="CZT169" s="170"/>
      <c r="CZU169" s="170"/>
      <c r="CZV169" s="170"/>
      <c r="CZW169" s="170"/>
      <c r="CZX169" s="170"/>
      <c r="CZY169" s="170"/>
      <c r="CZZ169" s="170"/>
      <c r="DAA169" s="170"/>
      <c r="DAB169" s="170"/>
      <c r="DAC169" s="170"/>
      <c r="DAD169" s="170"/>
      <c r="DAE169" s="170"/>
      <c r="DAF169" s="170"/>
      <c r="DAG169" s="170"/>
      <c r="DAH169" s="170"/>
      <c r="DAI169" s="170"/>
      <c r="DAJ169" s="170"/>
      <c r="DAK169" s="170"/>
      <c r="DAL169" s="170"/>
      <c r="DAM169" s="170"/>
      <c r="DAN169" s="170"/>
      <c r="DAO169" s="170"/>
      <c r="DAP169" s="170"/>
      <c r="DAQ169" s="170"/>
      <c r="DAR169" s="170"/>
      <c r="DAS169" s="170"/>
      <c r="DAT169" s="170"/>
      <c r="DAU169" s="170"/>
      <c r="DAV169" s="170"/>
      <c r="DAW169" s="170"/>
      <c r="DAX169" s="170"/>
      <c r="DAY169" s="170"/>
      <c r="DAZ169" s="170"/>
      <c r="DBA169" s="170"/>
      <c r="DBB169" s="170"/>
      <c r="DBC169" s="170"/>
      <c r="DBD169" s="170"/>
      <c r="DBE169" s="170"/>
      <c r="DBF169" s="170"/>
      <c r="DBG169" s="170"/>
      <c r="DBH169" s="170"/>
      <c r="DBI169" s="170"/>
      <c r="DBJ169" s="170"/>
      <c r="DBK169" s="170"/>
      <c r="DBL169" s="170"/>
      <c r="DBM169" s="170"/>
      <c r="DBN169" s="170"/>
      <c r="DBO169" s="170"/>
      <c r="DBP169" s="170"/>
      <c r="DBQ169" s="170"/>
      <c r="DBR169" s="170"/>
      <c r="DBS169" s="170"/>
      <c r="DBT169" s="170"/>
      <c r="DBU169" s="170"/>
      <c r="DBV169" s="170"/>
      <c r="DBW169" s="170"/>
      <c r="DBX169" s="170"/>
      <c r="DBY169" s="170"/>
      <c r="DBZ169" s="170"/>
      <c r="DCA169" s="170"/>
      <c r="DCB169" s="170"/>
      <c r="DCC169" s="170"/>
      <c r="DCD169" s="170"/>
      <c r="DCE169" s="170"/>
      <c r="DCF169" s="170"/>
      <c r="DCG169" s="170"/>
      <c r="DCH169" s="170"/>
      <c r="DCI169" s="170"/>
      <c r="DCJ169" s="170"/>
      <c r="DCK169" s="170"/>
      <c r="DCL169" s="170"/>
      <c r="DCM169" s="170"/>
      <c r="DCN169" s="170"/>
      <c r="DCO169" s="170"/>
      <c r="DCP169" s="170"/>
      <c r="DCQ169" s="170"/>
      <c r="DCR169" s="170"/>
      <c r="DCS169" s="170"/>
      <c r="DCT169" s="170"/>
      <c r="DCU169" s="170"/>
      <c r="DCV169" s="170"/>
      <c r="DCW169" s="170"/>
      <c r="DCX169" s="170"/>
      <c r="DCY169" s="170"/>
      <c r="DCZ169" s="170"/>
      <c r="DDA169" s="170"/>
      <c r="DDB169" s="170"/>
      <c r="DDC169" s="170"/>
      <c r="DDD169" s="170"/>
      <c r="DDE169" s="170"/>
      <c r="DDF169" s="170"/>
      <c r="DDG169" s="170"/>
      <c r="DDH169" s="170"/>
      <c r="DDI169" s="170"/>
      <c r="DDJ169" s="170"/>
      <c r="DDK169" s="170"/>
      <c r="DDL169" s="170"/>
      <c r="DDM169" s="170"/>
      <c r="DDN169" s="170"/>
      <c r="DDO169" s="170"/>
      <c r="DDP169" s="170"/>
      <c r="DDQ169" s="170"/>
      <c r="DDR169" s="170"/>
      <c r="DDS169" s="170"/>
      <c r="DDT169" s="170"/>
      <c r="DDU169" s="170"/>
      <c r="DDV169" s="170"/>
      <c r="DDW169" s="170"/>
      <c r="DDX169" s="170"/>
      <c r="DDY169" s="170"/>
      <c r="DDZ169" s="170"/>
      <c r="DEA169" s="170"/>
      <c r="DEB169" s="170"/>
      <c r="DEC169" s="170"/>
      <c r="DED169" s="170"/>
      <c r="DEE169" s="170"/>
      <c r="DEF169" s="170"/>
      <c r="DEG169" s="170"/>
      <c r="DEH169" s="170"/>
      <c r="DEI169" s="170"/>
      <c r="DEJ169" s="170"/>
      <c r="DEK169" s="170"/>
      <c r="DEL169" s="170"/>
      <c r="DEM169" s="170"/>
      <c r="DEN169" s="170"/>
      <c r="DEO169" s="170"/>
      <c r="DEP169" s="170"/>
      <c r="DEQ169" s="170"/>
      <c r="DER169" s="170"/>
      <c r="DES169" s="170"/>
      <c r="DET169" s="170"/>
      <c r="DEU169" s="170"/>
      <c r="DEV169" s="170"/>
      <c r="DEW169" s="170"/>
      <c r="DEX169" s="170"/>
      <c r="DEY169" s="170"/>
      <c r="DEZ169" s="170"/>
      <c r="DFA169" s="170"/>
      <c r="DFB169" s="170"/>
      <c r="DFC169" s="170"/>
      <c r="DFD169" s="170"/>
      <c r="DFE169" s="170"/>
      <c r="DFF169" s="170"/>
      <c r="DFG169" s="170"/>
      <c r="DFH169" s="170"/>
      <c r="DFI169" s="170"/>
      <c r="DFJ169" s="170"/>
      <c r="DFK169" s="170"/>
      <c r="DFL169" s="170"/>
      <c r="DFM169" s="170"/>
      <c r="DFN169" s="170"/>
      <c r="DFO169" s="170"/>
      <c r="DFP169" s="170"/>
      <c r="DFQ169" s="170"/>
      <c r="DFR169" s="170"/>
      <c r="DFS169" s="170"/>
      <c r="DFT169" s="170"/>
      <c r="DFU169" s="170"/>
      <c r="DFV169" s="170"/>
      <c r="DFW169" s="170"/>
      <c r="DFX169" s="170"/>
      <c r="DFY169" s="170"/>
      <c r="DFZ169" s="170"/>
      <c r="DGA169" s="170"/>
      <c r="DGB169" s="170"/>
      <c r="DGC169" s="170"/>
      <c r="DGD169" s="170"/>
      <c r="DGE169" s="170"/>
      <c r="DGF169" s="170"/>
      <c r="DGG169" s="170"/>
      <c r="DGH169" s="170"/>
      <c r="DGI169" s="170"/>
      <c r="DGJ169" s="170"/>
      <c r="DGK169" s="170"/>
      <c r="DGL169" s="170"/>
      <c r="DGM169" s="170"/>
      <c r="DGN169" s="170"/>
      <c r="DGO169" s="170"/>
      <c r="DGP169" s="170"/>
      <c r="DGQ169" s="170"/>
      <c r="DGR169" s="170"/>
      <c r="DGS169" s="170"/>
      <c r="DGT169" s="170"/>
      <c r="DGU169" s="170"/>
      <c r="DGV169" s="170"/>
      <c r="DGW169" s="170"/>
      <c r="DGX169" s="170"/>
      <c r="DGY169" s="170"/>
      <c r="DGZ169" s="170"/>
      <c r="DHA169" s="170"/>
      <c r="DHB169" s="170"/>
      <c r="DHC169" s="170"/>
      <c r="DHD169" s="170"/>
      <c r="DHE169" s="170"/>
      <c r="DHF169" s="170"/>
      <c r="DHG169" s="170"/>
      <c r="DHH169" s="170"/>
      <c r="DHI169" s="170"/>
      <c r="DHJ169" s="170"/>
      <c r="DHK169" s="170"/>
      <c r="DHL169" s="170"/>
      <c r="DHM169" s="170"/>
      <c r="DHN169" s="170"/>
      <c r="DHO169" s="170"/>
      <c r="DHP169" s="170"/>
      <c r="DHQ169" s="170"/>
      <c r="DHR169" s="170"/>
      <c r="DHS169" s="170"/>
      <c r="DHT169" s="170"/>
      <c r="DHU169" s="170"/>
      <c r="DHV169" s="170"/>
      <c r="DHW169" s="170"/>
      <c r="DHX169" s="170"/>
      <c r="DHY169" s="170"/>
      <c r="DHZ169" s="170"/>
      <c r="DIA169" s="170"/>
      <c r="DIB169" s="170"/>
      <c r="DIC169" s="170"/>
      <c r="DID169" s="170"/>
      <c r="DIE169" s="170"/>
      <c r="DIF169" s="170"/>
      <c r="DIG169" s="170"/>
      <c r="DIH169" s="170"/>
      <c r="DII169" s="170"/>
      <c r="DIJ169" s="170"/>
      <c r="DIK169" s="170"/>
      <c r="DIL169" s="170"/>
      <c r="DIM169" s="170"/>
      <c r="DIN169" s="170"/>
      <c r="DIO169" s="170"/>
      <c r="DIP169" s="170"/>
      <c r="DIQ169" s="170"/>
      <c r="DIR169" s="170"/>
      <c r="DIS169" s="170"/>
      <c r="DIT169" s="170"/>
      <c r="DIU169" s="170"/>
      <c r="DIV169" s="170"/>
      <c r="DIW169" s="170"/>
      <c r="DIX169" s="170"/>
      <c r="DIY169" s="170"/>
      <c r="DIZ169" s="170"/>
      <c r="DJA169" s="170"/>
      <c r="DJB169" s="170"/>
      <c r="DJC169" s="170"/>
      <c r="DJD169" s="170"/>
      <c r="DJE169" s="170"/>
      <c r="DJF169" s="170"/>
      <c r="DJG169" s="170"/>
      <c r="DJH169" s="170"/>
      <c r="DJI169" s="170"/>
      <c r="DJJ169" s="170"/>
      <c r="DJK169" s="170"/>
      <c r="DJL169" s="170"/>
      <c r="DJM169" s="170"/>
      <c r="DJN169" s="170"/>
      <c r="DJO169" s="170"/>
      <c r="DJP169" s="170"/>
      <c r="DJQ169" s="170"/>
      <c r="DJR169" s="170"/>
      <c r="DJS169" s="170"/>
      <c r="DJT169" s="170"/>
      <c r="DJU169" s="170"/>
      <c r="DJV169" s="170"/>
      <c r="DJW169" s="170"/>
      <c r="DJX169" s="170"/>
      <c r="DJY169" s="170"/>
      <c r="DJZ169" s="170"/>
      <c r="DKA169" s="170"/>
      <c r="DKB169" s="170"/>
      <c r="DKC169" s="170"/>
      <c r="DKD169" s="170"/>
      <c r="DKE169" s="170"/>
      <c r="DKF169" s="170"/>
      <c r="DKG169" s="170"/>
      <c r="DKH169" s="170"/>
      <c r="DKI169" s="170"/>
      <c r="DKJ169" s="170"/>
      <c r="DKK169" s="170"/>
      <c r="DKL169" s="170"/>
      <c r="DKM169" s="170"/>
      <c r="DKN169" s="170"/>
      <c r="DKO169" s="170"/>
      <c r="DKP169" s="170"/>
      <c r="DKQ169" s="170"/>
      <c r="DKR169" s="170"/>
      <c r="DKS169" s="170"/>
      <c r="DKT169" s="170"/>
      <c r="DKU169" s="170"/>
      <c r="DKV169" s="170"/>
      <c r="DKW169" s="170"/>
      <c r="DKX169" s="170"/>
      <c r="DKY169" s="170"/>
      <c r="DKZ169" s="170"/>
      <c r="DLA169" s="170"/>
      <c r="DLB169" s="170"/>
      <c r="DLC169" s="170"/>
      <c r="DLD169" s="170"/>
      <c r="DLE169" s="170"/>
      <c r="DLF169" s="170"/>
      <c r="DLG169" s="170"/>
      <c r="DLH169" s="170"/>
      <c r="DLI169" s="170"/>
      <c r="DLJ169" s="170"/>
      <c r="DLK169" s="170"/>
      <c r="DLL169" s="170"/>
      <c r="DLM169" s="170"/>
      <c r="DLN169" s="170"/>
      <c r="DLO169" s="170"/>
      <c r="DLP169" s="170"/>
      <c r="DLQ169" s="170"/>
      <c r="DLR169" s="170"/>
      <c r="DLS169" s="170"/>
      <c r="DLT169" s="170"/>
      <c r="DLU169" s="170"/>
      <c r="DLV169" s="170"/>
      <c r="DLW169" s="170"/>
      <c r="DLX169" s="170"/>
      <c r="DLY169" s="170"/>
      <c r="DLZ169" s="170"/>
      <c r="DMA169" s="170"/>
      <c r="DMB169" s="170"/>
      <c r="DMC169" s="170"/>
      <c r="DMD169" s="170"/>
      <c r="DME169" s="170"/>
      <c r="DMF169" s="170"/>
      <c r="DMG169" s="170"/>
      <c r="DMH169" s="170"/>
      <c r="DMI169" s="170"/>
      <c r="DMJ169" s="170"/>
      <c r="DMK169" s="170"/>
      <c r="DML169" s="170"/>
      <c r="DMM169" s="170"/>
      <c r="DMN169" s="170"/>
      <c r="DMO169" s="170"/>
      <c r="DMP169" s="170"/>
      <c r="DMQ169" s="170"/>
      <c r="DMR169" s="170"/>
      <c r="DMS169" s="170"/>
      <c r="DMT169" s="170"/>
      <c r="DMU169" s="170"/>
      <c r="DMV169" s="170"/>
      <c r="DMW169" s="170"/>
      <c r="DMX169" s="170"/>
      <c r="DMY169" s="170"/>
      <c r="DMZ169" s="170"/>
      <c r="DNA169" s="170"/>
      <c r="DNB169" s="170"/>
      <c r="DNC169" s="170"/>
      <c r="DND169" s="170"/>
      <c r="DNE169" s="170"/>
      <c r="DNF169" s="170"/>
      <c r="DNG169" s="170"/>
      <c r="DNH169" s="170"/>
      <c r="DNI169" s="170"/>
      <c r="DNJ169" s="170"/>
      <c r="DNK169" s="170"/>
      <c r="DNL169" s="170"/>
      <c r="DNM169" s="170"/>
      <c r="DNN169" s="170"/>
      <c r="DNO169" s="170"/>
      <c r="DNP169" s="170"/>
      <c r="DNQ169" s="170"/>
      <c r="DNR169" s="170"/>
      <c r="DNS169" s="170"/>
      <c r="DNT169" s="170"/>
      <c r="DNU169" s="170"/>
      <c r="DNV169" s="170"/>
      <c r="DNW169" s="170"/>
      <c r="DNX169" s="170"/>
      <c r="DNY169" s="170"/>
      <c r="DNZ169" s="170"/>
      <c r="DOA169" s="170"/>
      <c r="DOB169" s="170"/>
      <c r="DOC169" s="170"/>
      <c r="DOD169" s="170"/>
      <c r="DOE169" s="170"/>
      <c r="DOF169" s="170"/>
      <c r="DOG169" s="170"/>
      <c r="DOH169" s="170"/>
      <c r="DOI169" s="170"/>
      <c r="DOJ169" s="170"/>
      <c r="DOK169" s="170"/>
      <c r="DOL169" s="170"/>
      <c r="DOM169" s="170"/>
      <c r="DON169" s="170"/>
      <c r="DOO169" s="170"/>
      <c r="DOP169" s="170"/>
      <c r="DOQ169" s="170"/>
      <c r="DOR169" s="170"/>
      <c r="DOS169" s="170"/>
      <c r="DOT169" s="170"/>
      <c r="DOU169" s="170"/>
      <c r="DOV169" s="170"/>
      <c r="DOW169" s="170"/>
      <c r="DOX169" s="170"/>
      <c r="DOY169" s="170"/>
      <c r="DOZ169" s="170"/>
      <c r="DPA169" s="170"/>
      <c r="DPB169" s="170"/>
      <c r="DPC169" s="170"/>
      <c r="DPD169" s="170"/>
      <c r="DPE169" s="170"/>
      <c r="DPF169" s="170"/>
      <c r="DPG169" s="170"/>
      <c r="DPH169" s="170"/>
      <c r="DPI169" s="170"/>
      <c r="DPJ169" s="170"/>
      <c r="DPK169" s="170"/>
      <c r="DPL169" s="170"/>
      <c r="DPM169" s="170"/>
      <c r="DPN169" s="170"/>
      <c r="DPO169" s="170"/>
      <c r="DPP169" s="170"/>
      <c r="DPQ169" s="170"/>
      <c r="DPR169" s="170"/>
      <c r="DPS169" s="170"/>
      <c r="DPT169" s="170"/>
      <c r="DPU169" s="170"/>
      <c r="DPV169" s="170"/>
      <c r="DPW169" s="170"/>
      <c r="DPX169" s="170"/>
      <c r="DPY169" s="170"/>
      <c r="DPZ169" s="170"/>
      <c r="DQA169" s="170"/>
      <c r="DQB169" s="170"/>
      <c r="DQC169" s="170"/>
      <c r="DQD169" s="170"/>
      <c r="DQE169" s="170"/>
      <c r="DQF169" s="170"/>
      <c r="DQG169" s="170"/>
      <c r="DQH169" s="170"/>
      <c r="DQI169" s="170"/>
      <c r="DQJ169" s="170"/>
      <c r="DQK169" s="170"/>
      <c r="DQL169" s="170"/>
      <c r="DQM169" s="170"/>
      <c r="DQN169" s="170"/>
      <c r="DQO169" s="170"/>
      <c r="DQP169" s="170"/>
      <c r="DQQ169" s="170"/>
      <c r="DQR169" s="170"/>
      <c r="DQS169" s="170"/>
      <c r="DQT169" s="170"/>
      <c r="DQU169" s="170"/>
      <c r="DQV169" s="170"/>
      <c r="DQW169" s="170"/>
      <c r="DQX169" s="170"/>
      <c r="DQY169" s="170"/>
      <c r="DQZ169" s="170"/>
      <c r="DRA169" s="170"/>
      <c r="DRB169" s="170"/>
      <c r="DRC169" s="170"/>
      <c r="DRD169" s="170"/>
      <c r="DRE169" s="170"/>
      <c r="DRF169" s="170"/>
      <c r="DRG169" s="170"/>
      <c r="DRH169" s="170"/>
      <c r="DRI169" s="170"/>
      <c r="DRJ169" s="170"/>
      <c r="DRK169" s="170"/>
      <c r="DRL169" s="170"/>
      <c r="DRM169" s="170"/>
      <c r="DRN169" s="170"/>
      <c r="DRO169" s="170"/>
      <c r="DRP169" s="170"/>
      <c r="DRQ169" s="170"/>
      <c r="DRR169" s="170"/>
      <c r="DRS169" s="170"/>
      <c r="DRT169" s="170"/>
      <c r="DRU169" s="170"/>
      <c r="DRV169" s="170"/>
      <c r="DRW169" s="170"/>
      <c r="DRX169" s="170"/>
      <c r="DRY169" s="170"/>
      <c r="DRZ169" s="170"/>
      <c r="DSA169" s="170"/>
      <c r="DSB169" s="170"/>
      <c r="DSC169" s="170"/>
      <c r="DSD169" s="170"/>
      <c r="DSE169" s="170"/>
      <c r="DSF169" s="170"/>
      <c r="DSG169" s="170"/>
      <c r="DSH169" s="170"/>
      <c r="DSI169" s="170"/>
      <c r="DSJ169" s="170"/>
      <c r="DSK169" s="170"/>
      <c r="DSL169" s="170"/>
      <c r="DSM169" s="170"/>
      <c r="DSN169" s="170"/>
      <c r="DSO169" s="170"/>
      <c r="DSP169" s="170"/>
      <c r="DSQ169" s="170"/>
      <c r="DSR169" s="170"/>
      <c r="DSS169" s="170"/>
      <c r="DST169" s="170"/>
      <c r="DSU169" s="170"/>
      <c r="DSV169" s="170"/>
      <c r="DSW169" s="170"/>
      <c r="DSX169" s="170"/>
      <c r="DSY169" s="170"/>
      <c r="DSZ169" s="170"/>
      <c r="DTA169" s="170"/>
      <c r="DTB169" s="170"/>
      <c r="DTC169" s="170"/>
      <c r="DTD169" s="170"/>
      <c r="DTE169" s="170"/>
      <c r="DTF169" s="170"/>
      <c r="DTG169" s="170"/>
      <c r="DTH169" s="170"/>
      <c r="DTI169" s="170"/>
      <c r="DTJ169" s="170"/>
      <c r="DTK169" s="170"/>
      <c r="DTL169" s="170"/>
      <c r="DTM169" s="170"/>
      <c r="DTN169" s="170"/>
      <c r="DTO169" s="170"/>
      <c r="DTP169" s="170"/>
      <c r="DTQ169" s="170"/>
      <c r="DTR169" s="170"/>
      <c r="DTS169" s="170"/>
      <c r="DTT169" s="170"/>
      <c r="DTU169" s="170"/>
      <c r="DTV169" s="170"/>
      <c r="DTW169" s="170"/>
      <c r="DTX169" s="170"/>
      <c r="DTY169" s="170"/>
      <c r="DTZ169" s="170"/>
      <c r="DUA169" s="170"/>
      <c r="DUB169" s="170"/>
      <c r="DUC169" s="170"/>
      <c r="DUD169" s="170"/>
      <c r="DUE169" s="170"/>
      <c r="DUF169" s="170"/>
      <c r="DUG169" s="170"/>
      <c r="DUH169" s="170"/>
      <c r="DUI169" s="170"/>
      <c r="DUJ169" s="170"/>
      <c r="DUK169" s="170"/>
      <c r="DUL169" s="170"/>
      <c r="DUM169" s="170"/>
      <c r="DUN169" s="170"/>
      <c r="DUO169" s="170"/>
      <c r="DUP169" s="170"/>
      <c r="DUQ169" s="170"/>
      <c r="DUR169" s="170"/>
      <c r="DUS169" s="170"/>
      <c r="DUT169" s="170"/>
      <c r="DUU169" s="170"/>
      <c r="DUV169" s="170"/>
      <c r="DUW169" s="170"/>
      <c r="DUX169" s="170"/>
      <c r="DUY169" s="170"/>
      <c r="DUZ169" s="170"/>
      <c r="DVA169" s="170"/>
      <c r="DVB169" s="170"/>
      <c r="DVC169" s="170"/>
      <c r="DVD169" s="170"/>
      <c r="DVE169" s="170"/>
      <c r="DVF169" s="170"/>
      <c r="DVG169" s="170"/>
      <c r="DVH169" s="170"/>
      <c r="DVI169" s="170"/>
      <c r="DVJ169" s="170"/>
      <c r="DVK169" s="170"/>
      <c r="DVL169" s="170"/>
      <c r="DVM169" s="170"/>
      <c r="DVN169" s="170"/>
      <c r="DVO169" s="170"/>
      <c r="DVP169" s="170"/>
      <c r="DVQ169" s="170"/>
      <c r="DVR169" s="170"/>
      <c r="DVS169" s="170"/>
      <c r="DVT169" s="170"/>
      <c r="DVU169" s="170"/>
      <c r="DVV169" s="170"/>
      <c r="DVW169" s="170"/>
      <c r="DVX169" s="170"/>
      <c r="DVY169" s="170"/>
      <c r="DVZ169" s="170"/>
      <c r="DWA169" s="170"/>
      <c r="DWB169" s="170"/>
      <c r="DWC169" s="170"/>
      <c r="DWD169" s="170"/>
      <c r="DWE169" s="170"/>
      <c r="DWF169" s="170"/>
      <c r="DWG169" s="170"/>
      <c r="DWH169" s="170"/>
      <c r="DWI169" s="170"/>
      <c r="DWJ169" s="170"/>
      <c r="DWK169" s="170"/>
      <c r="DWL169" s="170"/>
      <c r="DWM169" s="170"/>
      <c r="DWN169" s="170"/>
      <c r="DWO169" s="170"/>
      <c r="DWP169" s="170"/>
      <c r="DWQ169" s="170"/>
      <c r="DWR169" s="170"/>
      <c r="DWS169" s="170"/>
      <c r="DWT169" s="170"/>
      <c r="DWU169" s="170"/>
      <c r="DWV169" s="170"/>
      <c r="DWW169" s="170"/>
      <c r="DWX169" s="170"/>
      <c r="DWY169" s="170"/>
      <c r="DWZ169" s="170"/>
      <c r="DXA169" s="170"/>
      <c r="DXB169" s="170"/>
      <c r="DXC169" s="170"/>
      <c r="DXD169" s="170"/>
      <c r="DXE169" s="170"/>
      <c r="DXF169" s="170"/>
      <c r="DXG169" s="170"/>
      <c r="DXH169" s="170"/>
      <c r="DXI169" s="170"/>
      <c r="DXJ169" s="170"/>
      <c r="DXK169" s="170"/>
      <c r="DXL169" s="170"/>
      <c r="DXM169" s="170"/>
      <c r="DXN169" s="170"/>
      <c r="DXO169" s="170"/>
      <c r="DXP169" s="170"/>
      <c r="DXQ169" s="170"/>
      <c r="DXR169" s="170"/>
      <c r="DXS169" s="170"/>
      <c r="DXT169" s="170"/>
      <c r="DXU169" s="170"/>
      <c r="DXV169" s="170"/>
      <c r="DXW169" s="170"/>
      <c r="DXX169" s="170"/>
      <c r="DXY169" s="170"/>
      <c r="DXZ169" s="170"/>
      <c r="DYA169" s="170"/>
      <c r="DYB169" s="170"/>
      <c r="DYC169" s="170"/>
      <c r="DYD169" s="170"/>
      <c r="DYE169" s="170"/>
      <c r="DYF169" s="170"/>
      <c r="DYG169" s="170"/>
      <c r="DYH169" s="170"/>
      <c r="DYI169" s="170"/>
      <c r="DYJ169" s="170"/>
      <c r="DYK169" s="170"/>
      <c r="DYL169" s="170"/>
      <c r="DYM169" s="170"/>
      <c r="DYN169" s="170"/>
      <c r="DYO169" s="170"/>
      <c r="DYP169" s="170"/>
      <c r="DYQ169" s="170"/>
      <c r="DYR169" s="170"/>
      <c r="DYS169" s="170"/>
      <c r="DYT169" s="170"/>
      <c r="DYU169" s="170"/>
      <c r="DYV169" s="170"/>
      <c r="DYW169" s="170"/>
      <c r="DYX169" s="170"/>
      <c r="DYY169" s="170"/>
      <c r="DYZ169" s="170"/>
      <c r="DZA169" s="170"/>
      <c r="DZB169" s="170"/>
      <c r="DZC169" s="170"/>
      <c r="DZD169" s="170"/>
      <c r="DZE169" s="170"/>
      <c r="DZF169" s="170"/>
      <c r="DZG169" s="170"/>
      <c r="DZH169" s="170"/>
      <c r="DZI169" s="170"/>
      <c r="DZJ169" s="170"/>
      <c r="DZK169" s="170"/>
      <c r="DZL169" s="170"/>
      <c r="DZM169" s="170"/>
      <c r="DZN169" s="170"/>
      <c r="DZO169" s="170"/>
      <c r="DZP169" s="170"/>
      <c r="DZQ169" s="170"/>
      <c r="DZR169" s="170"/>
      <c r="DZS169" s="170"/>
      <c r="DZT169" s="170"/>
      <c r="DZU169" s="170"/>
      <c r="DZV169" s="170"/>
      <c r="DZW169" s="170"/>
      <c r="DZX169" s="170"/>
      <c r="DZY169" s="170"/>
      <c r="DZZ169" s="170"/>
      <c r="EAA169" s="170"/>
      <c r="EAB169" s="170"/>
      <c r="EAC169" s="170"/>
      <c r="EAD169" s="170"/>
      <c r="EAE169" s="170"/>
      <c r="EAF169" s="170"/>
      <c r="EAG169" s="170"/>
      <c r="EAH169" s="170"/>
      <c r="EAI169" s="170"/>
      <c r="EAJ169" s="170"/>
      <c r="EAK169" s="170"/>
      <c r="EAL169" s="170"/>
      <c r="EAM169" s="170"/>
      <c r="EAN169" s="170"/>
      <c r="EAO169" s="170"/>
      <c r="EAP169" s="170"/>
      <c r="EAQ169" s="170"/>
      <c r="EAR169" s="170"/>
      <c r="EAS169" s="170"/>
      <c r="EAT169" s="170"/>
      <c r="EAU169" s="170"/>
      <c r="EAV169" s="170"/>
      <c r="EAW169" s="170"/>
      <c r="EAX169" s="170"/>
      <c r="EAY169" s="170"/>
      <c r="EAZ169" s="170"/>
      <c r="EBA169" s="170"/>
      <c r="EBB169" s="170"/>
      <c r="EBC169" s="170"/>
      <c r="EBD169" s="170"/>
      <c r="EBE169" s="170"/>
      <c r="EBF169" s="170"/>
      <c r="EBG169" s="170"/>
      <c r="EBH169" s="170"/>
      <c r="EBI169" s="170"/>
      <c r="EBJ169" s="170"/>
      <c r="EBK169" s="170"/>
      <c r="EBL169" s="170"/>
      <c r="EBM169" s="170"/>
      <c r="EBN169" s="170"/>
      <c r="EBO169" s="170"/>
      <c r="EBP169" s="170"/>
      <c r="EBQ169" s="170"/>
      <c r="EBR169" s="170"/>
      <c r="EBS169" s="170"/>
      <c r="EBT169" s="170"/>
      <c r="EBU169" s="170"/>
      <c r="EBV169" s="170"/>
      <c r="EBW169" s="170"/>
      <c r="EBX169" s="170"/>
      <c r="EBY169" s="170"/>
      <c r="EBZ169" s="170"/>
      <c r="ECA169" s="170"/>
      <c r="ECB169" s="170"/>
      <c r="ECC169" s="170"/>
      <c r="ECD169" s="170"/>
      <c r="ECE169" s="170"/>
      <c r="ECF169" s="170"/>
      <c r="ECG169" s="170"/>
      <c r="ECH169" s="170"/>
      <c r="ECI169" s="170"/>
      <c r="ECJ169" s="170"/>
      <c r="ECK169" s="170"/>
      <c r="ECL169" s="170"/>
      <c r="ECM169" s="170"/>
      <c r="ECN169" s="170"/>
      <c r="ECO169" s="170"/>
      <c r="ECP169" s="170"/>
      <c r="ECQ169" s="170"/>
      <c r="ECR169" s="170"/>
      <c r="ECS169" s="170"/>
      <c r="ECT169" s="170"/>
      <c r="ECU169" s="170"/>
      <c r="ECV169" s="170"/>
      <c r="ECW169" s="170"/>
      <c r="ECX169" s="170"/>
      <c r="ECY169" s="170"/>
      <c r="ECZ169" s="170"/>
      <c r="EDA169" s="170"/>
      <c r="EDB169" s="170"/>
      <c r="EDC169" s="170"/>
      <c r="EDD169" s="170"/>
      <c r="EDE169" s="170"/>
      <c r="EDF169" s="170"/>
      <c r="EDG169" s="170"/>
      <c r="EDH169" s="170"/>
      <c r="EDI169" s="170"/>
      <c r="EDJ169" s="170"/>
      <c r="EDK169" s="170"/>
      <c r="EDL169" s="170"/>
      <c r="EDM169" s="170"/>
      <c r="EDN169" s="170"/>
      <c r="EDO169" s="170"/>
      <c r="EDP169" s="170"/>
      <c r="EDQ169" s="170"/>
      <c r="EDR169" s="170"/>
      <c r="EDS169" s="170"/>
      <c r="EDT169" s="170"/>
      <c r="EDU169" s="170"/>
      <c r="EDV169" s="170"/>
      <c r="EDW169" s="170"/>
      <c r="EDX169" s="170"/>
      <c r="EDY169" s="170"/>
      <c r="EDZ169" s="170"/>
      <c r="EEA169" s="170"/>
      <c r="EEB169" s="170"/>
      <c r="EEC169" s="170"/>
      <c r="EED169" s="170"/>
      <c r="EEE169" s="170"/>
      <c r="EEF169" s="170"/>
      <c r="EEG169" s="170"/>
      <c r="EEH169" s="170"/>
      <c r="EEI169" s="170"/>
      <c r="EEJ169" s="170"/>
      <c r="EEK169" s="170"/>
      <c r="EEL169" s="170"/>
      <c r="EEM169" s="170"/>
      <c r="EEN169" s="170"/>
      <c r="EEO169" s="170"/>
      <c r="EEP169" s="170"/>
      <c r="EEQ169" s="170"/>
      <c r="EER169" s="170"/>
      <c r="EES169" s="170"/>
      <c r="EET169" s="170"/>
      <c r="EEU169" s="170"/>
      <c r="EEV169" s="170"/>
      <c r="EEW169" s="170"/>
      <c r="EEX169" s="170"/>
      <c r="EEY169" s="170"/>
      <c r="EEZ169" s="170"/>
      <c r="EFA169" s="170"/>
      <c r="EFB169" s="170"/>
      <c r="EFC169" s="170"/>
      <c r="EFD169" s="170"/>
      <c r="EFE169" s="170"/>
      <c r="EFF169" s="170"/>
      <c r="EFG169" s="170"/>
      <c r="EFH169" s="170"/>
      <c r="EFI169" s="170"/>
      <c r="EFJ169" s="170"/>
      <c r="EFK169" s="170"/>
      <c r="EFL169" s="170"/>
      <c r="EFM169" s="170"/>
      <c r="EFN169" s="170"/>
      <c r="EFO169" s="170"/>
      <c r="EFP169" s="170"/>
      <c r="EFQ169" s="170"/>
      <c r="EFR169" s="170"/>
      <c r="EFS169" s="170"/>
      <c r="EFT169" s="170"/>
      <c r="EFU169" s="170"/>
      <c r="EFV169" s="170"/>
      <c r="EFW169" s="170"/>
      <c r="EFX169" s="170"/>
      <c r="EFY169" s="170"/>
      <c r="EFZ169" s="170"/>
      <c r="EGA169" s="170"/>
      <c r="EGB169" s="170"/>
      <c r="EGC169" s="170"/>
      <c r="EGD169" s="170"/>
      <c r="EGE169" s="170"/>
      <c r="EGF169" s="170"/>
      <c r="EGG169" s="170"/>
      <c r="EGH169" s="170"/>
      <c r="EGI169" s="170"/>
      <c r="EGJ169" s="170"/>
      <c r="EGK169" s="170"/>
      <c r="EGL169" s="170"/>
      <c r="EGM169" s="170"/>
      <c r="EGN169" s="170"/>
      <c r="EGO169" s="170"/>
      <c r="EGP169" s="170"/>
      <c r="EGQ169" s="170"/>
      <c r="EGR169" s="170"/>
      <c r="EGS169" s="170"/>
      <c r="EGT169" s="170"/>
      <c r="EGU169" s="170"/>
      <c r="EGV169" s="170"/>
      <c r="EGW169" s="170"/>
      <c r="EGX169" s="170"/>
      <c r="EGY169" s="170"/>
      <c r="EGZ169" s="170"/>
      <c r="EHA169" s="170"/>
      <c r="EHB169" s="170"/>
      <c r="EHC169" s="170"/>
      <c r="EHD169" s="170"/>
      <c r="EHE169" s="170"/>
      <c r="EHF169" s="170"/>
      <c r="EHG169" s="170"/>
      <c r="EHH169" s="170"/>
      <c r="EHI169" s="170"/>
      <c r="EHJ169" s="170"/>
      <c r="EHK169" s="170"/>
      <c r="EHL169" s="170"/>
      <c r="EHM169" s="170"/>
      <c r="EHN169" s="170"/>
      <c r="EHO169" s="170"/>
      <c r="EHP169" s="170"/>
      <c r="EHQ169" s="170"/>
      <c r="EHR169" s="170"/>
      <c r="EHS169" s="170"/>
      <c r="EHT169" s="170"/>
      <c r="EHU169" s="170"/>
      <c r="EHV169" s="170"/>
      <c r="EHW169" s="170"/>
      <c r="EHX169" s="170"/>
      <c r="EHY169" s="170"/>
      <c r="EHZ169" s="170"/>
      <c r="EIA169" s="170"/>
      <c r="EIB169" s="170"/>
      <c r="EIC169" s="170"/>
      <c r="EID169" s="170"/>
      <c r="EIE169" s="170"/>
      <c r="EIF169" s="170"/>
      <c r="EIG169" s="170"/>
      <c r="EIH169" s="170"/>
      <c r="EII169" s="170"/>
      <c r="EIJ169" s="170"/>
      <c r="EIK169" s="170"/>
      <c r="EIL169" s="170"/>
      <c r="EIM169" s="170"/>
      <c r="EIN169" s="170"/>
      <c r="EIO169" s="170"/>
      <c r="EIP169" s="170"/>
      <c r="EIQ169" s="170"/>
      <c r="EIR169" s="170"/>
      <c r="EIS169" s="170"/>
      <c r="EIT169" s="170"/>
      <c r="EIU169" s="170"/>
      <c r="EIV169" s="170"/>
      <c r="EIW169" s="170"/>
      <c r="EIX169" s="170"/>
      <c r="EIY169" s="170"/>
      <c r="EIZ169" s="170"/>
      <c r="EJA169" s="170"/>
      <c r="EJB169" s="170"/>
      <c r="EJC169" s="170"/>
      <c r="EJD169" s="170"/>
      <c r="EJE169" s="170"/>
      <c r="EJF169" s="170"/>
      <c r="EJG169" s="170"/>
      <c r="EJH169" s="170"/>
      <c r="EJI169" s="170"/>
      <c r="EJJ169" s="170"/>
      <c r="EJK169" s="170"/>
      <c r="EJL169" s="170"/>
      <c r="EJM169" s="170"/>
      <c r="EJN169" s="170"/>
      <c r="EJO169" s="170"/>
      <c r="EJP169" s="170"/>
      <c r="EJQ169" s="170"/>
      <c r="EJR169" s="170"/>
      <c r="EJS169" s="170"/>
      <c r="EJT169" s="170"/>
      <c r="EJU169" s="170"/>
      <c r="EJV169" s="170"/>
      <c r="EJW169" s="170"/>
      <c r="EJX169" s="170"/>
      <c r="EJY169" s="170"/>
      <c r="EJZ169" s="170"/>
      <c r="EKA169" s="170"/>
      <c r="EKB169" s="170"/>
      <c r="EKC169" s="170"/>
      <c r="EKD169" s="170"/>
      <c r="EKE169" s="170"/>
      <c r="EKF169" s="170"/>
      <c r="EKG169" s="170"/>
      <c r="EKH169" s="170"/>
      <c r="EKI169" s="170"/>
      <c r="EKJ169" s="170"/>
      <c r="EKK169" s="170"/>
      <c r="EKL169" s="170"/>
      <c r="EKM169" s="170"/>
      <c r="EKN169" s="170"/>
      <c r="EKO169" s="170"/>
      <c r="EKP169" s="170"/>
      <c r="EKQ169" s="170"/>
      <c r="EKR169" s="170"/>
      <c r="EKS169" s="170"/>
      <c r="EKT169" s="170"/>
      <c r="EKU169" s="170"/>
      <c r="EKV169" s="170"/>
      <c r="EKW169" s="170"/>
      <c r="EKX169" s="170"/>
      <c r="EKY169" s="170"/>
      <c r="EKZ169" s="170"/>
      <c r="ELA169" s="170"/>
      <c r="ELB169" s="170"/>
      <c r="ELC169" s="170"/>
      <c r="ELD169" s="170"/>
      <c r="ELE169" s="170"/>
      <c r="ELF169" s="170"/>
      <c r="ELG169" s="170"/>
      <c r="ELH169" s="170"/>
      <c r="ELI169" s="170"/>
      <c r="ELJ169" s="170"/>
      <c r="ELK169" s="170"/>
      <c r="ELL169" s="170"/>
      <c r="ELM169" s="170"/>
      <c r="ELN169" s="170"/>
      <c r="ELO169" s="170"/>
      <c r="ELP169" s="170"/>
      <c r="ELQ169" s="170"/>
      <c r="ELR169" s="170"/>
      <c r="ELS169" s="170"/>
      <c r="ELT169" s="170"/>
      <c r="ELU169" s="170"/>
      <c r="ELV169" s="170"/>
      <c r="ELW169" s="170"/>
      <c r="ELX169" s="170"/>
      <c r="ELY169" s="170"/>
      <c r="ELZ169" s="170"/>
      <c r="EMA169" s="170"/>
      <c r="EMB169" s="170"/>
      <c r="EMC169" s="170"/>
      <c r="EMD169" s="170"/>
      <c r="EME169" s="170"/>
      <c r="EMF169" s="170"/>
      <c r="EMG169" s="170"/>
      <c r="EMH169" s="170"/>
      <c r="EMI169" s="170"/>
      <c r="EMJ169" s="170"/>
      <c r="EMK169" s="170"/>
      <c r="EML169" s="170"/>
      <c r="EMM169" s="170"/>
      <c r="EMN169" s="170"/>
      <c r="EMO169" s="170"/>
      <c r="EMP169" s="170"/>
      <c r="EMQ169" s="170"/>
      <c r="EMR169" s="170"/>
      <c r="EMS169" s="170"/>
      <c r="EMT169" s="170"/>
      <c r="EMU169" s="170"/>
      <c r="EMV169" s="170"/>
      <c r="EMW169" s="170"/>
      <c r="EMX169" s="170"/>
      <c r="EMY169" s="170"/>
      <c r="EMZ169" s="170"/>
      <c r="ENA169" s="170"/>
      <c r="ENB169" s="170"/>
      <c r="ENC169" s="170"/>
      <c r="END169" s="170"/>
      <c r="ENE169" s="170"/>
      <c r="ENF169" s="170"/>
      <c r="ENG169" s="170"/>
      <c r="ENH169" s="170"/>
      <c r="ENI169" s="170"/>
      <c r="ENJ169" s="170"/>
      <c r="ENK169" s="170"/>
      <c r="ENL169" s="170"/>
      <c r="ENM169" s="170"/>
      <c r="ENN169" s="170"/>
      <c r="ENO169" s="170"/>
      <c r="ENP169" s="170"/>
      <c r="ENQ169" s="170"/>
      <c r="ENR169" s="170"/>
      <c r="ENS169" s="170"/>
      <c r="ENT169" s="170"/>
      <c r="ENU169" s="170"/>
      <c r="ENV169" s="170"/>
      <c r="ENW169" s="170"/>
      <c r="ENX169" s="170"/>
      <c r="ENY169" s="170"/>
      <c r="ENZ169" s="170"/>
      <c r="EOA169" s="170"/>
      <c r="EOB169" s="170"/>
      <c r="EOC169" s="170"/>
      <c r="EOD169" s="170"/>
      <c r="EOE169" s="170"/>
      <c r="EOF169" s="170"/>
      <c r="EOG169" s="170"/>
      <c r="EOH169" s="170"/>
      <c r="EOI169" s="170"/>
      <c r="EOJ169" s="170"/>
      <c r="EOK169" s="170"/>
      <c r="EOL169" s="170"/>
      <c r="EOM169" s="170"/>
      <c r="EON169" s="170"/>
      <c r="EOO169" s="170"/>
      <c r="EOP169" s="170"/>
      <c r="EOQ169" s="170"/>
      <c r="EOR169" s="170"/>
      <c r="EOS169" s="170"/>
      <c r="EOT169" s="170"/>
      <c r="EOU169" s="170"/>
      <c r="EOV169" s="170"/>
      <c r="EOW169" s="170"/>
      <c r="EOX169" s="170"/>
      <c r="EOY169" s="170"/>
      <c r="EOZ169" s="170"/>
      <c r="EPA169" s="170"/>
      <c r="EPB169" s="170"/>
      <c r="EPC169" s="170"/>
      <c r="EPD169" s="170"/>
      <c r="EPE169" s="170"/>
      <c r="EPF169" s="170"/>
      <c r="EPG169" s="170"/>
      <c r="EPH169" s="170"/>
      <c r="EPI169" s="170"/>
      <c r="EPJ169" s="170"/>
      <c r="EPK169" s="170"/>
      <c r="EPL169" s="170"/>
      <c r="EPM169" s="170"/>
      <c r="EPN169" s="170"/>
      <c r="EPO169" s="170"/>
      <c r="EPP169" s="170"/>
      <c r="EPQ169" s="170"/>
      <c r="EPR169" s="170"/>
      <c r="EPS169" s="170"/>
      <c r="EPT169" s="170"/>
      <c r="EPU169" s="170"/>
      <c r="EPV169" s="170"/>
      <c r="EPW169" s="170"/>
      <c r="EPX169" s="170"/>
      <c r="EPY169" s="170"/>
      <c r="EPZ169" s="170"/>
      <c r="EQA169" s="170"/>
      <c r="EQB169" s="170"/>
      <c r="EQC169" s="170"/>
      <c r="EQD169" s="170"/>
      <c r="EQE169" s="170"/>
      <c r="EQF169" s="170"/>
      <c r="EQG169" s="170"/>
      <c r="EQH169" s="170"/>
      <c r="EQI169" s="170"/>
      <c r="EQJ169" s="170"/>
      <c r="EQK169" s="170"/>
      <c r="EQL169" s="170"/>
      <c r="EQM169" s="170"/>
      <c r="EQN169" s="170"/>
      <c r="EQO169" s="170"/>
      <c r="EQP169" s="170"/>
      <c r="EQQ169" s="170"/>
      <c r="EQR169" s="170"/>
      <c r="EQS169" s="170"/>
      <c r="EQT169" s="170"/>
      <c r="EQU169" s="170"/>
      <c r="EQV169" s="170"/>
      <c r="EQW169" s="170"/>
      <c r="EQX169" s="170"/>
      <c r="EQY169" s="170"/>
      <c r="EQZ169" s="170"/>
      <c r="ERA169" s="170"/>
      <c r="ERB169" s="170"/>
      <c r="ERC169" s="170"/>
      <c r="ERD169" s="170"/>
      <c r="ERE169" s="170"/>
      <c r="ERF169" s="170"/>
      <c r="ERG169" s="170"/>
      <c r="ERH169" s="170"/>
      <c r="ERI169" s="170"/>
      <c r="ERJ169" s="170"/>
      <c r="ERK169" s="170"/>
      <c r="ERL169" s="170"/>
      <c r="ERM169" s="170"/>
      <c r="ERN169" s="170"/>
      <c r="ERO169" s="170"/>
      <c r="ERP169" s="170"/>
      <c r="ERQ169" s="170"/>
      <c r="ERR169" s="170"/>
      <c r="ERS169" s="170"/>
      <c r="ERT169" s="170"/>
      <c r="ERU169" s="170"/>
      <c r="ERV169" s="170"/>
      <c r="ERW169" s="170"/>
      <c r="ERX169" s="170"/>
      <c r="ERY169" s="170"/>
      <c r="ERZ169" s="170"/>
      <c r="ESA169" s="170"/>
      <c r="ESB169" s="170"/>
      <c r="ESC169" s="170"/>
      <c r="ESD169" s="170"/>
      <c r="ESE169" s="170"/>
      <c r="ESF169" s="170"/>
      <c r="ESG169" s="170"/>
      <c r="ESH169" s="170"/>
      <c r="ESI169" s="170"/>
      <c r="ESJ169" s="170"/>
      <c r="ESK169" s="170"/>
      <c r="ESL169" s="170"/>
      <c r="ESM169" s="170"/>
      <c r="ESN169" s="170"/>
      <c r="ESO169" s="170"/>
      <c r="ESP169" s="170"/>
      <c r="ESQ169" s="170"/>
      <c r="ESR169" s="170"/>
      <c r="ESS169" s="170"/>
      <c r="EST169" s="170"/>
      <c r="ESU169" s="170"/>
      <c r="ESV169" s="170"/>
      <c r="ESW169" s="170"/>
      <c r="ESX169" s="170"/>
      <c r="ESY169" s="170"/>
      <c r="ESZ169" s="170"/>
      <c r="ETA169" s="170"/>
      <c r="ETB169" s="170"/>
      <c r="ETC169" s="170"/>
      <c r="ETD169" s="170"/>
      <c r="ETE169" s="170"/>
      <c r="ETF169" s="170"/>
      <c r="ETG169" s="170"/>
      <c r="ETH169" s="170"/>
      <c r="ETI169" s="170"/>
      <c r="ETJ169" s="170"/>
      <c r="ETK169" s="170"/>
      <c r="ETL169" s="170"/>
      <c r="ETM169" s="170"/>
      <c r="ETN169" s="170"/>
      <c r="ETO169" s="170"/>
      <c r="ETP169" s="170"/>
      <c r="ETQ169" s="170"/>
      <c r="ETR169" s="170"/>
      <c r="ETS169" s="170"/>
      <c r="ETT169" s="170"/>
      <c r="ETU169" s="170"/>
      <c r="ETV169" s="170"/>
      <c r="ETW169" s="170"/>
      <c r="ETX169" s="170"/>
      <c r="ETY169" s="170"/>
      <c r="ETZ169" s="170"/>
      <c r="EUA169" s="170"/>
      <c r="EUB169" s="170"/>
      <c r="EUC169" s="170"/>
      <c r="EUD169" s="170"/>
      <c r="EUE169" s="170"/>
      <c r="EUF169" s="170"/>
      <c r="EUG169" s="170"/>
      <c r="EUH169" s="170"/>
      <c r="EUI169" s="170"/>
      <c r="EUJ169" s="170"/>
      <c r="EUK169" s="170"/>
      <c r="EUL169" s="170"/>
      <c r="EUM169" s="170"/>
      <c r="EUN169" s="170"/>
      <c r="EUO169" s="170"/>
      <c r="EUP169" s="170"/>
      <c r="EUQ169" s="170"/>
      <c r="EUR169" s="170"/>
      <c r="EUS169" s="170"/>
      <c r="EUT169" s="170"/>
      <c r="EUU169" s="170"/>
      <c r="EUV169" s="170"/>
      <c r="EUW169" s="170"/>
      <c r="EUX169" s="170"/>
      <c r="EUY169" s="170"/>
      <c r="EUZ169" s="170"/>
      <c r="EVA169" s="170"/>
      <c r="EVB169" s="170"/>
      <c r="EVC169" s="170"/>
      <c r="EVD169" s="170"/>
      <c r="EVE169" s="170"/>
      <c r="EVF169" s="170"/>
      <c r="EVG169" s="170"/>
      <c r="EVH169" s="170"/>
      <c r="EVI169" s="170"/>
      <c r="EVJ169" s="170"/>
      <c r="EVK169" s="170"/>
      <c r="EVL169" s="170"/>
      <c r="EVM169" s="170"/>
      <c r="EVN169" s="170"/>
      <c r="EVO169" s="170"/>
      <c r="EVP169" s="170"/>
      <c r="EVQ169" s="170"/>
      <c r="EVR169" s="170"/>
      <c r="EVS169" s="170"/>
      <c r="EVT169" s="170"/>
      <c r="EVU169" s="170"/>
      <c r="EVV169" s="170"/>
      <c r="EVW169" s="170"/>
      <c r="EVX169" s="170"/>
      <c r="EVY169" s="170"/>
      <c r="EVZ169" s="170"/>
      <c r="EWA169" s="170"/>
      <c r="EWB169" s="170"/>
      <c r="EWC169" s="170"/>
      <c r="EWD169" s="170"/>
      <c r="EWE169" s="170"/>
      <c r="EWF169" s="170"/>
      <c r="EWG169" s="170"/>
      <c r="EWH169" s="170"/>
      <c r="EWI169" s="170"/>
      <c r="EWJ169" s="170"/>
      <c r="EWK169" s="170"/>
      <c r="EWL169" s="170"/>
      <c r="EWM169" s="170"/>
      <c r="EWN169" s="170"/>
      <c r="EWO169" s="170"/>
      <c r="EWP169" s="170"/>
      <c r="EWQ169" s="170"/>
      <c r="EWR169" s="170"/>
      <c r="EWS169" s="170"/>
      <c r="EWT169" s="170"/>
      <c r="EWU169" s="170"/>
      <c r="EWV169" s="170"/>
      <c r="EWW169" s="170"/>
      <c r="EWX169" s="170"/>
      <c r="EWY169" s="170"/>
      <c r="EWZ169" s="170"/>
      <c r="EXA169" s="170"/>
      <c r="EXB169" s="170"/>
      <c r="EXC169" s="170"/>
      <c r="EXD169" s="170"/>
      <c r="EXE169" s="170"/>
      <c r="EXF169" s="170"/>
      <c r="EXG169" s="170"/>
      <c r="EXH169" s="170"/>
      <c r="EXI169" s="170"/>
      <c r="EXJ169" s="170"/>
      <c r="EXK169" s="170"/>
      <c r="EXL169" s="170"/>
      <c r="EXM169" s="170"/>
      <c r="EXN169" s="170"/>
      <c r="EXO169" s="170"/>
      <c r="EXP169" s="170"/>
      <c r="EXQ169" s="170"/>
      <c r="EXR169" s="170"/>
      <c r="EXS169" s="170"/>
      <c r="EXT169" s="170"/>
      <c r="EXU169" s="170"/>
      <c r="EXV169" s="170"/>
      <c r="EXW169" s="170"/>
      <c r="EXX169" s="170"/>
      <c r="EXY169" s="170"/>
      <c r="EXZ169" s="170"/>
      <c r="EYA169" s="170"/>
      <c r="EYB169" s="170"/>
      <c r="EYC169" s="170"/>
      <c r="EYD169" s="170"/>
      <c r="EYE169" s="170"/>
      <c r="EYF169" s="170"/>
      <c r="EYG169" s="170"/>
      <c r="EYH169" s="170"/>
      <c r="EYI169" s="170"/>
      <c r="EYJ169" s="170"/>
      <c r="EYK169" s="170"/>
      <c r="EYL169" s="170"/>
      <c r="EYM169" s="170"/>
      <c r="EYN169" s="170"/>
      <c r="EYO169" s="170"/>
      <c r="EYP169" s="170"/>
      <c r="EYQ169" s="170"/>
      <c r="EYR169" s="170"/>
      <c r="EYS169" s="170"/>
      <c r="EYT169" s="170"/>
      <c r="EYU169" s="170"/>
      <c r="EYV169" s="170"/>
      <c r="EYW169" s="170"/>
      <c r="EYX169" s="170"/>
      <c r="EYY169" s="170"/>
      <c r="EYZ169" s="170"/>
      <c r="EZA169" s="170"/>
      <c r="EZB169" s="170"/>
      <c r="EZC169" s="170"/>
      <c r="EZD169" s="170"/>
      <c r="EZE169" s="170"/>
      <c r="EZF169" s="170"/>
      <c r="EZG169" s="170"/>
      <c r="EZH169" s="170"/>
      <c r="EZI169" s="170"/>
      <c r="EZJ169" s="170"/>
      <c r="EZK169" s="170"/>
      <c r="EZL169" s="170"/>
      <c r="EZM169" s="170"/>
      <c r="EZN169" s="170"/>
      <c r="EZO169" s="170"/>
      <c r="EZP169" s="170"/>
      <c r="EZQ169" s="170"/>
      <c r="EZR169" s="170"/>
      <c r="EZS169" s="170"/>
      <c r="EZT169" s="170"/>
      <c r="EZU169" s="170"/>
      <c r="EZV169" s="170"/>
      <c r="EZW169" s="170"/>
      <c r="EZX169" s="170"/>
      <c r="EZY169" s="170"/>
      <c r="EZZ169" s="170"/>
      <c r="FAA169" s="170"/>
      <c r="FAB169" s="170"/>
      <c r="FAC169" s="170"/>
      <c r="FAD169" s="170"/>
      <c r="FAE169" s="170"/>
      <c r="FAF169" s="170"/>
      <c r="FAG169" s="170"/>
      <c r="FAH169" s="170"/>
      <c r="FAI169" s="170"/>
      <c r="FAJ169" s="170"/>
      <c r="FAK169" s="170"/>
      <c r="FAL169" s="170"/>
      <c r="FAM169" s="170"/>
      <c r="FAN169" s="170"/>
      <c r="FAO169" s="170"/>
      <c r="FAP169" s="170"/>
      <c r="FAQ169" s="170"/>
      <c r="FAR169" s="170"/>
      <c r="FAS169" s="170"/>
      <c r="FAT169" s="170"/>
      <c r="FAU169" s="170"/>
      <c r="FAV169" s="170"/>
      <c r="FAW169" s="170"/>
      <c r="FAX169" s="170"/>
      <c r="FAY169" s="170"/>
      <c r="FAZ169" s="170"/>
      <c r="FBA169" s="170"/>
      <c r="FBB169" s="170"/>
      <c r="FBC169" s="170"/>
      <c r="FBD169" s="170"/>
      <c r="FBE169" s="170"/>
      <c r="FBF169" s="170"/>
      <c r="FBG169" s="170"/>
      <c r="FBH169" s="170"/>
      <c r="FBI169" s="170"/>
      <c r="FBJ169" s="170"/>
      <c r="FBK169" s="170"/>
      <c r="FBL169" s="170"/>
      <c r="FBM169" s="170"/>
      <c r="FBN169" s="170"/>
      <c r="FBO169" s="170"/>
      <c r="FBP169" s="170"/>
      <c r="FBQ169" s="170"/>
      <c r="FBR169" s="170"/>
      <c r="FBS169" s="170"/>
      <c r="FBT169" s="170"/>
      <c r="FBU169" s="170"/>
      <c r="FBV169" s="170"/>
      <c r="FBW169" s="170"/>
      <c r="FBX169" s="170"/>
      <c r="FBY169" s="170"/>
      <c r="FBZ169" s="170"/>
      <c r="FCA169" s="170"/>
      <c r="FCB169" s="170"/>
      <c r="FCC169" s="170"/>
      <c r="FCD169" s="170"/>
      <c r="FCE169" s="170"/>
      <c r="FCF169" s="170"/>
      <c r="FCG169" s="170"/>
      <c r="FCH169" s="170"/>
      <c r="FCI169" s="170"/>
      <c r="FCJ169" s="170"/>
      <c r="FCK169" s="170"/>
      <c r="FCL169" s="170"/>
      <c r="FCM169" s="170"/>
      <c r="FCN169" s="170"/>
      <c r="FCO169" s="170"/>
      <c r="FCP169" s="170"/>
      <c r="FCQ169" s="170"/>
      <c r="FCR169" s="170"/>
      <c r="FCS169" s="170"/>
      <c r="FCT169" s="170"/>
      <c r="FCU169" s="170"/>
      <c r="FCV169" s="170"/>
      <c r="FCW169" s="170"/>
      <c r="FCX169" s="170"/>
      <c r="FCY169" s="170"/>
      <c r="FCZ169" s="170"/>
      <c r="FDA169" s="170"/>
      <c r="FDB169" s="170"/>
      <c r="FDC169" s="170"/>
      <c r="FDD169" s="170"/>
      <c r="FDE169" s="170"/>
      <c r="FDF169" s="170"/>
      <c r="FDG169" s="170"/>
      <c r="FDH169" s="170"/>
      <c r="FDI169" s="170"/>
      <c r="FDJ169" s="170"/>
      <c r="FDK169" s="170"/>
      <c r="FDL169" s="170"/>
      <c r="FDM169" s="170"/>
      <c r="FDN169" s="170"/>
      <c r="FDO169" s="170"/>
      <c r="FDP169" s="170"/>
      <c r="FDQ169" s="170"/>
      <c r="FDR169" s="170"/>
      <c r="FDS169" s="170"/>
      <c r="FDT169" s="170"/>
      <c r="FDU169" s="170"/>
      <c r="FDV169" s="170"/>
      <c r="FDW169" s="170"/>
      <c r="FDX169" s="170"/>
      <c r="FDY169" s="170"/>
      <c r="FDZ169" s="170"/>
      <c r="FEA169" s="170"/>
      <c r="FEB169" s="170"/>
      <c r="FEC169" s="170"/>
      <c r="FED169" s="170"/>
      <c r="FEE169" s="170"/>
      <c r="FEF169" s="170"/>
      <c r="FEG169" s="170"/>
      <c r="FEH169" s="170"/>
      <c r="FEI169" s="170"/>
      <c r="FEJ169" s="170"/>
      <c r="FEK169" s="170"/>
      <c r="FEL169" s="170"/>
      <c r="FEM169" s="170"/>
      <c r="FEN169" s="170"/>
      <c r="FEO169" s="170"/>
      <c r="FEP169" s="170"/>
      <c r="FEQ169" s="170"/>
      <c r="FER169" s="170"/>
      <c r="FES169" s="170"/>
      <c r="FET169" s="170"/>
      <c r="FEU169" s="170"/>
      <c r="FEV169" s="170"/>
      <c r="FEW169" s="170"/>
      <c r="FEX169" s="170"/>
      <c r="FEY169" s="170"/>
      <c r="FEZ169" s="170"/>
      <c r="FFA169" s="170"/>
      <c r="FFB169" s="170"/>
      <c r="FFC169" s="170"/>
      <c r="FFD169" s="170"/>
      <c r="FFE169" s="170"/>
      <c r="FFF169" s="170"/>
      <c r="FFG169" s="170"/>
      <c r="FFH169" s="170"/>
      <c r="FFI169" s="170"/>
      <c r="FFJ169" s="170"/>
      <c r="FFK169" s="170"/>
      <c r="FFL169" s="170"/>
      <c r="FFM169" s="170"/>
      <c r="FFN169" s="170"/>
      <c r="FFO169" s="170"/>
      <c r="FFP169" s="170"/>
      <c r="FFQ169" s="170"/>
      <c r="FFR169" s="170"/>
      <c r="FFS169" s="170"/>
      <c r="FFT169" s="170"/>
      <c r="FFU169" s="170"/>
      <c r="FFV169" s="170"/>
      <c r="FFW169" s="170"/>
      <c r="FFX169" s="170"/>
      <c r="FFY169" s="170"/>
      <c r="FFZ169" s="170"/>
      <c r="FGA169" s="170"/>
      <c r="FGB169" s="170"/>
      <c r="FGC169" s="170"/>
      <c r="FGD169" s="170"/>
      <c r="FGE169" s="170"/>
      <c r="FGF169" s="170"/>
      <c r="FGG169" s="170"/>
      <c r="FGH169" s="170"/>
      <c r="FGI169" s="170"/>
      <c r="FGJ169" s="170"/>
      <c r="FGK169" s="170"/>
      <c r="FGL169" s="170"/>
      <c r="FGM169" s="170"/>
      <c r="FGN169" s="170"/>
      <c r="FGO169" s="170"/>
      <c r="FGP169" s="170"/>
      <c r="FGQ169" s="170"/>
      <c r="FGR169" s="170"/>
      <c r="FGS169" s="170"/>
      <c r="FGT169" s="170"/>
      <c r="FGU169" s="170"/>
      <c r="FGV169" s="170"/>
      <c r="FGW169" s="170"/>
      <c r="FGX169" s="170"/>
      <c r="FGY169" s="170"/>
      <c r="FGZ169" s="170"/>
      <c r="FHA169" s="170"/>
      <c r="FHB169" s="170"/>
      <c r="FHC169" s="170"/>
      <c r="FHD169" s="170"/>
      <c r="FHE169" s="170"/>
      <c r="FHF169" s="170"/>
      <c r="FHG169" s="170"/>
      <c r="FHH169" s="170"/>
      <c r="FHI169" s="170"/>
      <c r="FHJ169" s="170"/>
      <c r="FHK169" s="170"/>
      <c r="FHL169" s="170"/>
      <c r="FHM169" s="170"/>
      <c r="FHN169" s="170"/>
      <c r="FHO169" s="170"/>
      <c r="FHP169" s="170"/>
      <c r="FHQ169" s="170"/>
      <c r="FHR169" s="170"/>
      <c r="FHS169" s="170"/>
      <c r="FHT169" s="170"/>
      <c r="FHU169" s="170"/>
      <c r="FHV169" s="170"/>
      <c r="FHW169" s="170"/>
      <c r="FHX169" s="170"/>
      <c r="FHY169" s="170"/>
      <c r="FHZ169" s="170"/>
      <c r="FIA169" s="170"/>
      <c r="FIB169" s="170"/>
      <c r="FIC169" s="170"/>
      <c r="FID169" s="170"/>
      <c r="FIE169" s="170"/>
      <c r="FIF169" s="170"/>
      <c r="FIG169" s="170"/>
      <c r="FIH169" s="170"/>
      <c r="FII169" s="170"/>
      <c r="FIJ169" s="170"/>
      <c r="FIK169" s="170"/>
      <c r="FIL169" s="170"/>
      <c r="FIM169" s="170"/>
      <c r="FIN169" s="170"/>
      <c r="FIO169" s="170"/>
      <c r="FIP169" s="170"/>
      <c r="FIQ169" s="170"/>
      <c r="FIR169" s="170"/>
      <c r="FIS169" s="170"/>
      <c r="FIT169" s="170"/>
      <c r="FIU169" s="170"/>
      <c r="FIV169" s="170"/>
      <c r="FIW169" s="170"/>
      <c r="FIX169" s="170"/>
      <c r="FIY169" s="170"/>
      <c r="FIZ169" s="170"/>
      <c r="FJA169" s="170"/>
      <c r="FJB169" s="170"/>
      <c r="FJC169" s="170"/>
      <c r="FJD169" s="170"/>
      <c r="FJE169" s="170"/>
      <c r="FJF169" s="170"/>
      <c r="FJG169" s="170"/>
      <c r="FJH169" s="170"/>
      <c r="FJI169" s="170"/>
      <c r="FJJ169" s="170"/>
      <c r="FJK169" s="170"/>
      <c r="FJL169" s="170"/>
      <c r="FJM169" s="170"/>
      <c r="FJN169" s="170"/>
      <c r="FJO169" s="170"/>
      <c r="FJP169" s="170"/>
      <c r="FJQ169" s="170"/>
      <c r="FJR169" s="170"/>
      <c r="FJS169" s="170"/>
      <c r="FJT169" s="170"/>
      <c r="FJU169" s="170"/>
      <c r="FJV169" s="170"/>
      <c r="FJW169" s="170"/>
      <c r="FJX169" s="170"/>
      <c r="FJY169" s="170"/>
      <c r="FJZ169" s="170"/>
      <c r="FKA169" s="170"/>
      <c r="FKB169" s="170"/>
      <c r="FKC169" s="170"/>
      <c r="FKD169" s="170"/>
      <c r="FKE169" s="170"/>
      <c r="FKF169" s="170"/>
      <c r="FKG169" s="170"/>
      <c r="FKH169" s="170"/>
      <c r="FKI169" s="170"/>
      <c r="FKJ169" s="170"/>
      <c r="FKK169" s="170"/>
      <c r="FKL169" s="170"/>
      <c r="FKM169" s="170"/>
      <c r="FKN169" s="170"/>
      <c r="FKO169" s="170"/>
      <c r="FKP169" s="170"/>
      <c r="FKQ169" s="170"/>
      <c r="FKR169" s="170"/>
      <c r="FKS169" s="170"/>
      <c r="FKT169" s="170"/>
      <c r="FKU169" s="170"/>
      <c r="FKV169" s="170"/>
      <c r="FKW169" s="170"/>
      <c r="FKX169" s="170"/>
      <c r="FKY169" s="170"/>
      <c r="FKZ169" s="170"/>
      <c r="FLA169" s="170"/>
      <c r="FLB169" s="170"/>
      <c r="FLC169" s="170"/>
      <c r="FLD169" s="170"/>
      <c r="FLE169" s="170"/>
      <c r="FLF169" s="170"/>
      <c r="FLG169" s="170"/>
      <c r="FLH169" s="170"/>
      <c r="FLI169" s="170"/>
      <c r="FLJ169" s="170"/>
      <c r="FLK169" s="170"/>
      <c r="FLL169" s="170"/>
      <c r="FLM169" s="170"/>
      <c r="FLN169" s="170"/>
      <c r="FLO169" s="170"/>
      <c r="FLP169" s="170"/>
      <c r="FLQ169" s="170"/>
      <c r="FLR169" s="170"/>
      <c r="FLS169" s="170"/>
      <c r="FLT169" s="170"/>
      <c r="FLU169" s="170"/>
      <c r="FLV169" s="170"/>
      <c r="FLW169" s="170"/>
      <c r="FLX169" s="170"/>
      <c r="FLY169" s="170"/>
      <c r="FLZ169" s="170"/>
      <c r="FMA169" s="170"/>
      <c r="FMB169" s="170"/>
      <c r="FMC169" s="170"/>
      <c r="FMD169" s="170"/>
      <c r="FME169" s="170"/>
      <c r="FMF169" s="170"/>
      <c r="FMG169" s="170"/>
      <c r="FMH169" s="170"/>
      <c r="FMI169" s="170"/>
      <c r="FMJ169" s="170"/>
      <c r="FMK169" s="170"/>
      <c r="FML169" s="170"/>
      <c r="FMM169" s="170"/>
      <c r="FMN169" s="170"/>
      <c r="FMO169" s="170"/>
      <c r="FMP169" s="170"/>
      <c r="FMQ169" s="170"/>
      <c r="FMR169" s="170"/>
      <c r="FMS169" s="170"/>
      <c r="FMT169" s="170"/>
      <c r="FMU169" s="170"/>
      <c r="FMV169" s="170"/>
      <c r="FMW169" s="170"/>
      <c r="FMX169" s="170"/>
      <c r="FMY169" s="170"/>
      <c r="FMZ169" s="170"/>
      <c r="FNA169" s="170"/>
      <c r="FNB169" s="170"/>
      <c r="FNC169" s="170"/>
      <c r="FND169" s="170"/>
      <c r="FNE169" s="170"/>
      <c r="FNF169" s="170"/>
      <c r="FNG169" s="170"/>
      <c r="FNH169" s="170"/>
      <c r="FNI169" s="170"/>
      <c r="FNJ169" s="170"/>
      <c r="FNK169" s="170"/>
      <c r="FNL169" s="170"/>
      <c r="FNM169" s="170"/>
      <c r="FNN169" s="170"/>
      <c r="FNO169" s="170"/>
      <c r="FNP169" s="170"/>
      <c r="FNQ169" s="170"/>
      <c r="FNR169" s="170"/>
      <c r="FNS169" s="170"/>
      <c r="FNT169" s="170"/>
      <c r="FNU169" s="170"/>
      <c r="FNV169" s="170"/>
      <c r="FNW169" s="170"/>
      <c r="FNX169" s="170"/>
      <c r="FNY169" s="170"/>
      <c r="FNZ169" s="170"/>
      <c r="FOA169" s="170"/>
      <c r="FOB169" s="170"/>
      <c r="FOC169" s="170"/>
      <c r="FOD169" s="170"/>
      <c r="FOE169" s="170"/>
      <c r="FOF169" s="170"/>
      <c r="FOG169" s="170"/>
      <c r="FOH169" s="170"/>
      <c r="FOI169" s="170"/>
      <c r="FOJ169" s="170"/>
      <c r="FOK169" s="170"/>
      <c r="FOL169" s="170"/>
      <c r="FOM169" s="170"/>
      <c r="FON169" s="170"/>
      <c r="FOO169" s="170"/>
      <c r="FOP169" s="170"/>
      <c r="FOQ169" s="170"/>
      <c r="FOR169" s="170"/>
      <c r="FOS169" s="170"/>
      <c r="FOT169" s="170"/>
      <c r="FOU169" s="170"/>
      <c r="FOV169" s="170"/>
      <c r="FOW169" s="170"/>
      <c r="FOX169" s="170"/>
      <c r="FOY169" s="170"/>
      <c r="FOZ169" s="170"/>
      <c r="FPA169" s="170"/>
      <c r="FPB169" s="170"/>
      <c r="FPC169" s="170"/>
      <c r="FPD169" s="170"/>
      <c r="FPE169" s="170"/>
      <c r="FPF169" s="170"/>
      <c r="FPG169" s="170"/>
      <c r="FPH169" s="170"/>
      <c r="FPI169" s="170"/>
      <c r="FPJ169" s="170"/>
      <c r="FPK169" s="170"/>
      <c r="FPL169" s="170"/>
      <c r="FPM169" s="170"/>
      <c r="FPN169" s="170"/>
      <c r="FPO169" s="170"/>
      <c r="FPP169" s="170"/>
      <c r="FPQ169" s="170"/>
      <c r="FPR169" s="170"/>
      <c r="FPS169" s="170"/>
      <c r="FPT169" s="170"/>
      <c r="FPU169" s="170"/>
      <c r="FPV169" s="170"/>
      <c r="FPW169" s="170"/>
      <c r="FPX169" s="170"/>
      <c r="FPY169" s="170"/>
      <c r="FPZ169" s="170"/>
      <c r="FQA169" s="170"/>
      <c r="FQB169" s="170"/>
      <c r="FQC169" s="170"/>
      <c r="FQD169" s="170"/>
      <c r="FQE169" s="170"/>
      <c r="FQF169" s="170"/>
      <c r="FQG169" s="170"/>
      <c r="FQH169" s="170"/>
      <c r="FQI169" s="170"/>
      <c r="FQJ169" s="170"/>
      <c r="FQK169" s="170"/>
      <c r="FQL169" s="170"/>
      <c r="FQM169" s="170"/>
      <c r="FQN169" s="170"/>
      <c r="FQO169" s="170"/>
      <c r="FQP169" s="170"/>
      <c r="FQQ169" s="170"/>
      <c r="FQR169" s="170"/>
      <c r="FQS169" s="170"/>
      <c r="FQT169" s="170"/>
      <c r="FQU169" s="170"/>
      <c r="FQV169" s="170"/>
      <c r="FQW169" s="170"/>
      <c r="FQX169" s="170"/>
      <c r="FQY169" s="170"/>
      <c r="FQZ169" s="170"/>
      <c r="FRA169" s="170"/>
      <c r="FRB169" s="170"/>
      <c r="FRC169" s="170"/>
      <c r="FRD169" s="170"/>
      <c r="FRE169" s="170"/>
      <c r="FRF169" s="170"/>
      <c r="FRG169" s="170"/>
      <c r="FRH169" s="170"/>
      <c r="FRI169" s="170"/>
      <c r="FRJ169" s="170"/>
      <c r="FRK169" s="170"/>
      <c r="FRL169" s="170"/>
      <c r="FRM169" s="170"/>
      <c r="FRN169" s="170"/>
      <c r="FRO169" s="170"/>
      <c r="FRP169" s="170"/>
      <c r="FRQ169" s="170"/>
      <c r="FRR169" s="170"/>
      <c r="FRS169" s="170"/>
      <c r="FRT169" s="170"/>
      <c r="FRU169" s="170"/>
      <c r="FRV169" s="170"/>
      <c r="FRW169" s="170"/>
      <c r="FRX169" s="170"/>
      <c r="FRY169" s="170"/>
      <c r="FRZ169" s="170"/>
      <c r="FSA169" s="170"/>
      <c r="FSB169" s="170"/>
      <c r="FSC169" s="170"/>
      <c r="FSD169" s="170"/>
      <c r="FSE169" s="170"/>
      <c r="FSF169" s="170"/>
      <c r="FSG169" s="170"/>
      <c r="FSH169" s="170"/>
      <c r="FSI169" s="170"/>
      <c r="FSJ169" s="170"/>
      <c r="FSK169" s="170"/>
      <c r="FSL169" s="170"/>
      <c r="FSM169" s="170"/>
      <c r="FSN169" s="170"/>
      <c r="FSO169" s="170"/>
      <c r="FSP169" s="170"/>
      <c r="FSQ169" s="170"/>
      <c r="FSR169" s="170"/>
      <c r="FSS169" s="170"/>
      <c r="FST169" s="170"/>
      <c r="FSU169" s="170"/>
      <c r="FSV169" s="170"/>
      <c r="FSW169" s="170"/>
      <c r="FSX169" s="170"/>
      <c r="FSY169" s="170"/>
      <c r="FSZ169" s="170"/>
      <c r="FTA169" s="170"/>
      <c r="FTB169" s="170"/>
      <c r="FTC169" s="170"/>
      <c r="FTD169" s="170"/>
      <c r="FTE169" s="170"/>
      <c r="FTF169" s="170"/>
      <c r="FTG169" s="170"/>
      <c r="FTH169" s="170"/>
      <c r="FTI169" s="170"/>
      <c r="FTJ169" s="170"/>
      <c r="FTK169" s="170"/>
      <c r="FTL169" s="170"/>
      <c r="FTM169" s="170"/>
      <c r="FTN169" s="170"/>
      <c r="FTO169" s="170"/>
      <c r="FTP169" s="170"/>
      <c r="FTQ169" s="170"/>
      <c r="FTR169" s="170"/>
      <c r="FTS169" s="170"/>
      <c r="FTT169" s="170"/>
      <c r="FTU169" s="170"/>
      <c r="FTV169" s="170"/>
      <c r="FTW169" s="170"/>
      <c r="FTX169" s="170"/>
      <c r="FTY169" s="170"/>
      <c r="FTZ169" s="170"/>
      <c r="FUA169" s="170"/>
      <c r="FUB169" s="170"/>
      <c r="FUC169" s="170"/>
      <c r="FUD169" s="170"/>
      <c r="FUE169" s="170"/>
      <c r="FUF169" s="170"/>
      <c r="FUG169" s="170"/>
      <c r="FUH169" s="170"/>
      <c r="FUI169" s="170"/>
      <c r="FUJ169" s="170"/>
      <c r="FUK169" s="170"/>
      <c r="FUL169" s="170"/>
      <c r="FUM169" s="170"/>
      <c r="FUN169" s="170"/>
      <c r="FUO169" s="170"/>
      <c r="FUP169" s="170"/>
      <c r="FUQ169" s="170"/>
      <c r="FUR169" s="170"/>
      <c r="FUS169" s="170"/>
      <c r="FUT169" s="170"/>
      <c r="FUU169" s="170"/>
      <c r="FUV169" s="170"/>
      <c r="FUW169" s="170"/>
      <c r="FUX169" s="170"/>
      <c r="FUY169" s="170"/>
      <c r="FUZ169" s="170"/>
      <c r="FVA169" s="170"/>
      <c r="FVB169" s="170"/>
      <c r="FVC169" s="170"/>
      <c r="FVD169" s="170"/>
      <c r="FVE169" s="170"/>
      <c r="FVF169" s="170"/>
      <c r="FVG169" s="170"/>
      <c r="FVH169" s="170"/>
      <c r="FVI169" s="170"/>
      <c r="FVJ169" s="170"/>
      <c r="FVK169" s="170"/>
      <c r="FVL169" s="170"/>
      <c r="FVM169" s="170"/>
      <c r="FVN169" s="170"/>
      <c r="FVO169" s="170"/>
      <c r="FVP169" s="170"/>
      <c r="FVQ169" s="170"/>
      <c r="FVR169" s="170"/>
      <c r="FVS169" s="170"/>
      <c r="FVT169" s="170"/>
      <c r="FVU169" s="170"/>
      <c r="FVV169" s="170"/>
      <c r="FVW169" s="170"/>
      <c r="FVX169" s="170"/>
      <c r="FVY169" s="170"/>
      <c r="FVZ169" s="170"/>
      <c r="FWA169" s="170"/>
      <c r="FWB169" s="170"/>
      <c r="FWC169" s="170"/>
      <c r="FWD169" s="170"/>
      <c r="FWE169" s="170"/>
      <c r="FWF169" s="170"/>
      <c r="FWG169" s="170"/>
      <c r="FWH169" s="170"/>
      <c r="FWI169" s="170"/>
      <c r="FWJ169" s="170"/>
      <c r="FWK169" s="170"/>
      <c r="FWL169" s="170"/>
      <c r="FWM169" s="170"/>
      <c r="FWN169" s="170"/>
      <c r="FWO169" s="170"/>
      <c r="FWP169" s="170"/>
      <c r="FWQ169" s="170"/>
      <c r="FWR169" s="170"/>
      <c r="FWS169" s="170"/>
      <c r="FWT169" s="170"/>
      <c r="FWU169" s="170"/>
      <c r="FWV169" s="170"/>
      <c r="FWW169" s="170"/>
      <c r="FWX169" s="170"/>
      <c r="FWY169" s="170"/>
      <c r="FWZ169" s="170"/>
      <c r="FXA169" s="170"/>
      <c r="FXB169" s="170"/>
      <c r="FXC169" s="170"/>
      <c r="FXD169" s="170"/>
      <c r="FXE169" s="170"/>
      <c r="FXF169" s="170"/>
      <c r="FXG169" s="170"/>
      <c r="FXH169" s="170"/>
      <c r="FXI169" s="170"/>
      <c r="FXJ169" s="170"/>
      <c r="FXK169" s="170"/>
      <c r="FXL169" s="170"/>
      <c r="FXM169" s="170"/>
      <c r="FXN169" s="170"/>
      <c r="FXO169" s="170"/>
      <c r="FXP169" s="170"/>
      <c r="FXQ169" s="170"/>
      <c r="FXR169" s="170"/>
      <c r="FXS169" s="170"/>
      <c r="FXT169" s="170"/>
      <c r="FXU169" s="170"/>
      <c r="FXV169" s="170"/>
      <c r="FXW169" s="170"/>
      <c r="FXX169" s="170"/>
      <c r="FXY169" s="170"/>
      <c r="FXZ169" s="170"/>
      <c r="FYA169" s="170"/>
      <c r="FYB169" s="170"/>
      <c r="FYC169" s="170"/>
      <c r="FYD169" s="170"/>
      <c r="FYE169" s="170"/>
      <c r="FYF169" s="170"/>
      <c r="FYG169" s="170"/>
      <c r="FYH169" s="170"/>
      <c r="FYI169" s="170"/>
      <c r="FYJ169" s="170"/>
      <c r="FYK169" s="170"/>
      <c r="FYL169" s="170"/>
      <c r="FYM169" s="170"/>
      <c r="FYN169" s="170"/>
      <c r="FYO169" s="170"/>
      <c r="FYP169" s="170"/>
      <c r="FYQ169" s="170"/>
      <c r="FYR169" s="170"/>
      <c r="FYS169" s="170"/>
      <c r="FYT169" s="170"/>
      <c r="FYU169" s="170"/>
      <c r="FYV169" s="170"/>
      <c r="FYW169" s="170"/>
      <c r="FYX169" s="170"/>
      <c r="FYY169" s="170"/>
      <c r="FYZ169" s="170"/>
      <c r="FZA169" s="170"/>
      <c r="FZB169" s="170"/>
      <c r="FZC169" s="170"/>
      <c r="FZD169" s="170"/>
      <c r="FZE169" s="170"/>
      <c r="FZF169" s="170"/>
      <c r="FZG169" s="170"/>
      <c r="FZH169" s="170"/>
      <c r="FZI169" s="170"/>
      <c r="FZJ169" s="170"/>
      <c r="FZK169" s="170"/>
      <c r="FZL169" s="170"/>
      <c r="FZM169" s="170"/>
      <c r="FZN169" s="170"/>
      <c r="FZO169" s="170"/>
      <c r="FZP169" s="170"/>
      <c r="FZQ169" s="170"/>
      <c r="FZR169" s="170"/>
      <c r="FZS169" s="170"/>
      <c r="FZT169" s="170"/>
      <c r="FZU169" s="170"/>
      <c r="FZV169" s="170"/>
      <c r="FZW169" s="170"/>
      <c r="FZX169" s="170"/>
      <c r="FZY169" s="170"/>
      <c r="FZZ169" s="170"/>
      <c r="GAA169" s="170"/>
      <c r="GAB169" s="170"/>
      <c r="GAC169" s="170"/>
      <c r="GAD169" s="170"/>
      <c r="GAE169" s="170"/>
      <c r="GAF169" s="170"/>
      <c r="GAG169" s="170"/>
      <c r="GAH169" s="170"/>
      <c r="GAI169" s="170"/>
      <c r="GAJ169" s="170"/>
      <c r="GAK169" s="170"/>
      <c r="GAL169" s="170"/>
      <c r="GAM169" s="170"/>
      <c r="GAN169" s="170"/>
      <c r="GAO169" s="170"/>
      <c r="GAP169" s="170"/>
      <c r="GAQ169" s="170"/>
      <c r="GAR169" s="170"/>
      <c r="GAS169" s="170"/>
      <c r="GAT169" s="170"/>
      <c r="GAU169" s="170"/>
      <c r="GAV169" s="170"/>
      <c r="GAW169" s="170"/>
      <c r="GAX169" s="170"/>
      <c r="GAY169" s="170"/>
      <c r="GAZ169" s="170"/>
      <c r="GBA169" s="170"/>
      <c r="GBB169" s="170"/>
      <c r="GBC169" s="170"/>
      <c r="GBD169" s="170"/>
      <c r="GBE169" s="170"/>
      <c r="GBF169" s="170"/>
      <c r="GBG169" s="170"/>
      <c r="GBH169" s="170"/>
      <c r="GBI169" s="170"/>
      <c r="GBJ169" s="170"/>
      <c r="GBK169" s="170"/>
      <c r="GBL169" s="170"/>
      <c r="GBM169" s="170"/>
      <c r="GBN169" s="170"/>
      <c r="GBO169" s="170"/>
      <c r="GBP169" s="170"/>
      <c r="GBQ169" s="170"/>
      <c r="GBR169" s="170"/>
      <c r="GBS169" s="170"/>
      <c r="GBT169" s="170"/>
      <c r="GBU169" s="170"/>
      <c r="GBV169" s="170"/>
      <c r="GBW169" s="170"/>
      <c r="GBX169" s="170"/>
      <c r="GBY169" s="170"/>
      <c r="GBZ169" s="170"/>
      <c r="GCA169" s="170"/>
      <c r="GCB169" s="170"/>
      <c r="GCC169" s="170"/>
      <c r="GCD169" s="170"/>
      <c r="GCE169" s="170"/>
      <c r="GCF169" s="170"/>
      <c r="GCG169" s="170"/>
      <c r="GCH169" s="170"/>
      <c r="GCI169" s="170"/>
      <c r="GCJ169" s="170"/>
      <c r="GCK169" s="170"/>
      <c r="GCL169" s="170"/>
      <c r="GCM169" s="170"/>
      <c r="GCN169" s="170"/>
      <c r="GCO169" s="170"/>
      <c r="GCP169" s="170"/>
      <c r="GCQ169" s="170"/>
      <c r="GCR169" s="170"/>
      <c r="GCS169" s="170"/>
      <c r="GCT169" s="170"/>
      <c r="GCU169" s="170"/>
      <c r="GCV169" s="170"/>
      <c r="GCW169" s="170"/>
      <c r="GCX169" s="170"/>
      <c r="GCY169" s="170"/>
      <c r="GCZ169" s="170"/>
      <c r="GDA169" s="170"/>
      <c r="GDB169" s="170"/>
      <c r="GDC169" s="170"/>
      <c r="GDD169" s="170"/>
      <c r="GDE169" s="170"/>
      <c r="GDF169" s="170"/>
      <c r="GDG169" s="170"/>
      <c r="GDH169" s="170"/>
      <c r="GDI169" s="170"/>
      <c r="GDJ169" s="170"/>
      <c r="GDK169" s="170"/>
      <c r="GDL169" s="170"/>
      <c r="GDM169" s="170"/>
      <c r="GDN169" s="170"/>
      <c r="GDO169" s="170"/>
      <c r="GDP169" s="170"/>
      <c r="GDQ169" s="170"/>
      <c r="GDR169" s="170"/>
      <c r="GDS169" s="170"/>
      <c r="GDT169" s="170"/>
      <c r="GDU169" s="170"/>
      <c r="GDV169" s="170"/>
      <c r="GDW169" s="170"/>
      <c r="GDX169" s="170"/>
      <c r="GDY169" s="170"/>
      <c r="GDZ169" s="170"/>
      <c r="GEA169" s="170"/>
      <c r="GEB169" s="170"/>
      <c r="GEC169" s="170"/>
      <c r="GED169" s="170"/>
      <c r="GEE169" s="170"/>
      <c r="GEF169" s="170"/>
      <c r="GEG169" s="170"/>
      <c r="GEH169" s="170"/>
      <c r="GEI169" s="170"/>
      <c r="GEJ169" s="170"/>
      <c r="GEK169" s="170"/>
      <c r="GEL169" s="170"/>
      <c r="GEM169" s="170"/>
      <c r="GEN169" s="170"/>
      <c r="GEO169" s="170"/>
      <c r="GEP169" s="170"/>
      <c r="GEQ169" s="170"/>
      <c r="GER169" s="170"/>
      <c r="GES169" s="170"/>
      <c r="GET169" s="170"/>
      <c r="GEU169" s="170"/>
      <c r="GEV169" s="170"/>
      <c r="GEW169" s="170"/>
      <c r="GEX169" s="170"/>
      <c r="GEY169" s="170"/>
      <c r="GEZ169" s="170"/>
      <c r="GFA169" s="170"/>
      <c r="GFB169" s="170"/>
      <c r="GFC169" s="170"/>
      <c r="GFD169" s="170"/>
      <c r="GFE169" s="170"/>
      <c r="GFF169" s="170"/>
      <c r="GFG169" s="170"/>
      <c r="GFH169" s="170"/>
      <c r="GFI169" s="170"/>
      <c r="GFJ169" s="170"/>
      <c r="GFK169" s="170"/>
      <c r="GFL169" s="170"/>
      <c r="GFM169" s="170"/>
      <c r="GFN169" s="170"/>
      <c r="GFO169" s="170"/>
      <c r="GFP169" s="170"/>
      <c r="GFQ169" s="170"/>
      <c r="GFR169" s="170"/>
      <c r="GFS169" s="170"/>
      <c r="GFT169" s="170"/>
      <c r="GFU169" s="170"/>
      <c r="GFV169" s="170"/>
      <c r="GFW169" s="170"/>
      <c r="GFX169" s="170"/>
      <c r="GFY169" s="170"/>
      <c r="GFZ169" s="170"/>
      <c r="GGA169" s="170"/>
      <c r="GGB169" s="170"/>
      <c r="GGC169" s="170"/>
      <c r="GGD169" s="170"/>
      <c r="GGE169" s="170"/>
      <c r="GGF169" s="170"/>
      <c r="GGG169" s="170"/>
      <c r="GGH169" s="170"/>
      <c r="GGI169" s="170"/>
      <c r="GGJ169" s="170"/>
      <c r="GGK169" s="170"/>
      <c r="GGL169" s="170"/>
      <c r="GGM169" s="170"/>
      <c r="GGN169" s="170"/>
      <c r="GGO169" s="170"/>
      <c r="GGP169" s="170"/>
      <c r="GGQ169" s="170"/>
      <c r="GGR169" s="170"/>
      <c r="GGS169" s="170"/>
      <c r="GGT169" s="170"/>
      <c r="GGU169" s="170"/>
      <c r="GGV169" s="170"/>
      <c r="GGW169" s="170"/>
      <c r="GGX169" s="170"/>
      <c r="GGY169" s="170"/>
      <c r="GGZ169" s="170"/>
      <c r="GHA169" s="170"/>
      <c r="GHB169" s="170"/>
      <c r="GHC169" s="170"/>
      <c r="GHD169" s="170"/>
      <c r="GHE169" s="170"/>
      <c r="GHF169" s="170"/>
      <c r="GHG169" s="170"/>
      <c r="GHH169" s="170"/>
      <c r="GHI169" s="170"/>
      <c r="GHJ169" s="170"/>
      <c r="GHK169" s="170"/>
      <c r="GHL169" s="170"/>
      <c r="GHM169" s="170"/>
      <c r="GHN169" s="170"/>
      <c r="GHO169" s="170"/>
      <c r="GHP169" s="170"/>
      <c r="GHQ169" s="170"/>
      <c r="GHR169" s="170"/>
      <c r="GHS169" s="170"/>
      <c r="GHT169" s="170"/>
      <c r="GHU169" s="170"/>
      <c r="GHV169" s="170"/>
      <c r="GHW169" s="170"/>
      <c r="GHX169" s="170"/>
      <c r="GHY169" s="170"/>
      <c r="GHZ169" s="170"/>
      <c r="GIA169" s="170"/>
      <c r="GIB169" s="170"/>
      <c r="GIC169" s="170"/>
      <c r="GID169" s="170"/>
      <c r="GIE169" s="170"/>
      <c r="GIF169" s="170"/>
      <c r="GIG169" s="170"/>
      <c r="GIH169" s="170"/>
      <c r="GII169" s="170"/>
      <c r="GIJ169" s="170"/>
      <c r="GIK169" s="170"/>
      <c r="GIL169" s="170"/>
      <c r="GIM169" s="170"/>
      <c r="GIN169" s="170"/>
      <c r="GIO169" s="170"/>
      <c r="GIP169" s="170"/>
      <c r="GIQ169" s="170"/>
      <c r="GIR169" s="170"/>
      <c r="GIS169" s="170"/>
      <c r="GIT169" s="170"/>
      <c r="GIU169" s="170"/>
      <c r="GIV169" s="170"/>
      <c r="GIW169" s="170"/>
      <c r="GIX169" s="170"/>
      <c r="GIY169" s="170"/>
      <c r="GIZ169" s="170"/>
      <c r="GJA169" s="170"/>
      <c r="GJB169" s="170"/>
      <c r="GJC169" s="170"/>
      <c r="GJD169" s="170"/>
      <c r="GJE169" s="170"/>
      <c r="GJF169" s="170"/>
      <c r="GJG169" s="170"/>
      <c r="GJH169" s="170"/>
      <c r="GJI169" s="170"/>
      <c r="GJJ169" s="170"/>
      <c r="GJK169" s="170"/>
      <c r="GJL169" s="170"/>
      <c r="GJM169" s="170"/>
      <c r="GJN169" s="170"/>
      <c r="GJO169" s="170"/>
      <c r="GJP169" s="170"/>
      <c r="GJQ169" s="170"/>
      <c r="GJR169" s="170"/>
      <c r="GJS169" s="170"/>
      <c r="GJT169" s="170"/>
      <c r="GJU169" s="170"/>
      <c r="GJV169" s="170"/>
      <c r="GJW169" s="170"/>
      <c r="GJX169" s="170"/>
      <c r="GJY169" s="170"/>
      <c r="GJZ169" s="170"/>
      <c r="GKA169" s="170"/>
      <c r="GKB169" s="170"/>
      <c r="GKC169" s="170"/>
      <c r="GKD169" s="170"/>
      <c r="GKE169" s="170"/>
      <c r="GKF169" s="170"/>
      <c r="GKG169" s="170"/>
      <c r="GKH169" s="170"/>
      <c r="GKI169" s="170"/>
      <c r="GKJ169" s="170"/>
      <c r="GKK169" s="170"/>
      <c r="GKL169" s="170"/>
      <c r="GKM169" s="170"/>
      <c r="GKN169" s="170"/>
      <c r="GKO169" s="170"/>
      <c r="GKP169" s="170"/>
      <c r="GKQ169" s="170"/>
      <c r="GKR169" s="170"/>
      <c r="GKS169" s="170"/>
      <c r="GKT169" s="170"/>
      <c r="GKU169" s="170"/>
      <c r="GKV169" s="170"/>
      <c r="GKW169" s="170"/>
      <c r="GKX169" s="170"/>
      <c r="GKY169" s="170"/>
      <c r="GKZ169" s="170"/>
      <c r="GLA169" s="170"/>
      <c r="GLB169" s="170"/>
      <c r="GLC169" s="170"/>
      <c r="GLD169" s="170"/>
      <c r="GLE169" s="170"/>
      <c r="GLF169" s="170"/>
      <c r="GLG169" s="170"/>
      <c r="GLH169" s="170"/>
      <c r="GLI169" s="170"/>
      <c r="GLJ169" s="170"/>
      <c r="GLK169" s="170"/>
      <c r="GLL169" s="170"/>
      <c r="GLM169" s="170"/>
      <c r="GLN169" s="170"/>
      <c r="GLO169" s="170"/>
      <c r="GLP169" s="170"/>
      <c r="GLQ169" s="170"/>
      <c r="GLR169" s="170"/>
      <c r="GLS169" s="170"/>
      <c r="GLT169" s="170"/>
      <c r="GLU169" s="170"/>
      <c r="GLV169" s="170"/>
      <c r="GLW169" s="170"/>
      <c r="GLX169" s="170"/>
      <c r="GLY169" s="170"/>
      <c r="GLZ169" s="170"/>
      <c r="GMA169" s="170"/>
      <c r="GMB169" s="170"/>
      <c r="GMC169" s="170"/>
      <c r="GMD169" s="170"/>
      <c r="GME169" s="170"/>
      <c r="GMF169" s="170"/>
      <c r="GMG169" s="170"/>
      <c r="GMH169" s="170"/>
      <c r="GMI169" s="170"/>
      <c r="GMJ169" s="170"/>
      <c r="GMK169" s="170"/>
      <c r="GML169" s="170"/>
      <c r="GMM169" s="170"/>
      <c r="GMN169" s="170"/>
      <c r="GMO169" s="170"/>
      <c r="GMP169" s="170"/>
      <c r="GMQ169" s="170"/>
      <c r="GMR169" s="170"/>
      <c r="GMS169" s="170"/>
      <c r="GMT169" s="170"/>
      <c r="GMU169" s="170"/>
      <c r="GMV169" s="170"/>
      <c r="GMW169" s="170"/>
      <c r="GMX169" s="170"/>
      <c r="GMY169" s="170"/>
      <c r="GMZ169" s="170"/>
      <c r="GNA169" s="170"/>
      <c r="GNB169" s="170"/>
      <c r="GNC169" s="170"/>
      <c r="GND169" s="170"/>
      <c r="GNE169" s="170"/>
      <c r="GNF169" s="170"/>
      <c r="GNG169" s="170"/>
      <c r="GNH169" s="170"/>
      <c r="GNI169" s="170"/>
      <c r="GNJ169" s="170"/>
      <c r="GNK169" s="170"/>
      <c r="GNL169" s="170"/>
      <c r="GNM169" s="170"/>
      <c r="GNN169" s="170"/>
      <c r="GNO169" s="170"/>
      <c r="GNP169" s="170"/>
      <c r="GNQ169" s="170"/>
      <c r="GNR169" s="170"/>
      <c r="GNS169" s="170"/>
      <c r="GNT169" s="170"/>
      <c r="GNU169" s="170"/>
      <c r="GNV169" s="170"/>
      <c r="GNW169" s="170"/>
      <c r="GNX169" s="170"/>
      <c r="GNY169" s="170"/>
      <c r="GNZ169" s="170"/>
      <c r="GOA169" s="170"/>
      <c r="GOB169" s="170"/>
      <c r="GOC169" s="170"/>
      <c r="GOD169" s="170"/>
      <c r="GOE169" s="170"/>
      <c r="GOF169" s="170"/>
      <c r="GOG169" s="170"/>
      <c r="GOH169" s="170"/>
      <c r="GOI169" s="170"/>
      <c r="GOJ169" s="170"/>
      <c r="GOK169" s="170"/>
      <c r="GOL169" s="170"/>
      <c r="GOM169" s="170"/>
      <c r="GON169" s="170"/>
      <c r="GOO169" s="170"/>
      <c r="GOP169" s="170"/>
      <c r="GOQ169" s="170"/>
      <c r="GOR169" s="170"/>
      <c r="GOS169" s="170"/>
      <c r="GOT169" s="170"/>
      <c r="GOU169" s="170"/>
      <c r="GOV169" s="170"/>
      <c r="GOW169" s="170"/>
      <c r="GOX169" s="170"/>
      <c r="GOY169" s="170"/>
      <c r="GOZ169" s="170"/>
      <c r="GPA169" s="170"/>
      <c r="GPB169" s="170"/>
      <c r="GPC169" s="170"/>
      <c r="GPD169" s="170"/>
      <c r="GPE169" s="170"/>
      <c r="GPF169" s="170"/>
      <c r="GPG169" s="170"/>
      <c r="GPH169" s="170"/>
      <c r="GPI169" s="170"/>
      <c r="GPJ169" s="170"/>
      <c r="GPK169" s="170"/>
      <c r="GPL169" s="170"/>
      <c r="GPM169" s="170"/>
      <c r="GPN169" s="170"/>
      <c r="GPO169" s="170"/>
      <c r="GPP169" s="170"/>
      <c r="GPQ169" s="170"/>
      <c r="GPR169" s="170"/>
      <c r="GPS169" s="170"/>
      <c r="GPT169" s="170"/>
      <c r="GPU169" s="170"/>
      <c r="GPV169" s="170"/>
      <c r="GPW169" s="170"/>
      <c r="GPX169" s="170"/>
      <c r="GPY169" s="170"/>
      <c r="GPZ169" s="170"/>
      <c r="GQA169" s="170"/>
      <c r="GQB169" s="170"/>
      <c r="GQC169" s="170"/>
      <c r="GQD169" s="170"/>
      <c r="GQE169" s="170"/>
      <c r="GQF169" s="170"/>
      <c r="GQG169" s="170"/>
      <c r="GQH169" s="170"/>
      <c r="GQI169" s="170"/>
      <c r="GQJ169" s="170"/>
      <c r="GQK169" s="170"/>
      <c r="GQL169" s="170"/>
      <c r="GQM169" s="170"/>
      <c r="GQN169" s="170"/>
      <c r="GQO169" s="170"/>
      <c r="GQP169" s="170"/>
      <c r="GQQ169" s="170"/>
      <c r="GQR169" s="170"/>
      <c r="GQS169" s="170"/>
      <c r="GQT169" s="170"/>
      <c r="GQU169" s="170"/>
      <c r="GQV169" s="170"/>
      <c r="GQW169" s="170"/>
      <c r="GQX169" s="170"/>
      <c r="GQY169" s="170"/>
      <c r="GQZ169" s="170"/>
      <c r="GRA169" s="170"/>
      <c r="GRB169" s="170"/>
      <c r="GRC169" s="170"/>
      <c r="GRD169" s="170"/>
      <c r="GRE169" s="170"/>
      <c r="GRF169" s="170"/>
      <c r="GRG169" s="170"/>
      <c r="GRH169" s="170"/>
      <c r="GRI169" s="170"/>
      <c r="GRJ169" s="170"/>
      <c r="GRK169" s="170"/>
      <c r="GRL169" s="170"/>
      <c r="GRM169" s="170"/>
      <c r="GRN169" s="170"/>
      <c r="GRO169" s="170"/>
      <c r="GRP169" s="170"/>
      <c r="GRQ169" s="170"/>
      <c r="GRR169" s="170"/>
      <c r="GRS169" s="170"/>
      <c r="GRT169" s="170"/>
      <c r="GRU169" s="170"/>
      <c r="GRV169" s="170"/>
      <c r="GRW169" s="170"/>
      <c r="GRX169" s="170"/>
      <c r="GRY169" s="170"/>
      <c r="GRZ169" s="170"/>
      <c r="GSA169" s="170"/>
      <c r="GSB169" s="170"/>
      <c r="GSC169" s="170"/>
      <c r="GSD169" s="170"/>
      <c r="GSE169" s="170"/>
      <c r="GSF169" s="170"/>
      <c r="GSG169" s="170"/>
      <c r="GSH169" s="170"/>
      <c r="GSI169" s="170"/>
      <c r="GSJ169" s="170"/>
      <c r="GSK169" s="170"/>
      <c r="GSL169" s="170"/>
      <c r="GSM169" s="170"/>
      <c r="GSN169" s="170"/>
      <c r="GSO169" s="170"/>
      <c r="GSP169" s="170"/>
      <c r="GSQ169" s="170"/>
      <c r="GSR169" s="170"/>
      <c r="GSS169" s="170"/>
      <c r="GST169" s="170"/>
      <c r="GSU169" s="170"/>
      <c r="GSV169" s="170"/>
      <c r="GSW169" s="170"/>
      <c r="GSX169" s="170"/>
      <c r="GSY169" s="170"/>
      <c r="GSZ169" s="170"/>
      <c r="GTA169" s="170"/>
      <c r="GTB169" s="170"/>
      <c r="GTC169" s="170"/>
      <c r="GTD169" s="170"/>
      <c r="GTE169" s="170"/>
      <c r="GTF169" s="170"/>
      <c r="GTG169" s="170"/>
      <c r="GTH169" s="170"/>
      <c r="GTI169" s="170"/>
      <c r="GTJ169" s="170"/>
      <c r="GTK169" s="170"/>
      <c r="GTL169" s="170"/>
      <c r="GTM169" s="170"/>
      <c r="GTN169" s="170"/>
      <c r="GTO169" s="170"/>
      <c r="GTP169" s="170"/>
      <c r="GTQ169" s="170"/>
      <c r="GTR169" s="170"/>
      <c r="GTS169" s="170"/>
      <c r="GTT169" s="170"/>
      <c r="GTU169" s="170"/>
      <c r="GTV169" s="170"/>
      <c r="GTW169" s="170"/>
      <c r="GTX169" s="170"/>
      <c r="GTY169" s="170"/>
      <c r="GTZ169" s="170"/>
      <c r="GUA169" s="170"/>
      <c r="GUB169" s="170"/>
      <c r="GUC169" s="170"/>
      <c r="GUD169" s="170"/>
      <c r="GUE169" s="170"/>
      <c r="GUF169" s="170"/>
      <c r="GUG169" s="170"/>
      <c r="GUH169" s="170"/>
      <c r="GUI169" s="170"/>
      <c r="GUJ169" s="170"/>
      <c r="GUK169" s="170"/>
      <c r="GUL169" s="170"/>
      <c r="GUM169" s="170"/>
      <c r="GUN169" s="170"/>
      <c r="GUO169" s="170"/>
      <c r="GUP169" s="170"/>
      <c r="GUQ169" s="170"/>
      <c r="GUR169" s="170"/>
      <c r="GUS169" s="170"/>
      <c r="GUT169" s="170"/>
      <c r="GUU169" s="170"/>
      <c r="GUV169" s="170"/>
      <c r="GUW169" s="170"/>
      <c r="GUX169" s="170"/>
      <c r="GUY169" s="170"/>
      <c r="GUZ169" s="170"/>
      <c r="GVA169" s="170"/>
      <c r="GVB169" s="170"/>
      <c r="GVC169" s="170"/>
      <c r="GVD169" s="170"/>
      <c r="GVE169" s="170"/>
      <c r="GVF169" s="170"/>
      <c r="GVG169" s="170"/>
      <c r="GVH169" s="170"/>
      <c r="GVI169" s="170"/>
      <c r="GVJ169" s="170"/>
      <c r="GVK169" s="170"/>
      <c r="GVL169" s="170"/>
      <c r="GVM169" s="170"/>
      <c r="GVN169" s="170"/>
      <c r="GVO169" s="170"/>
      <c r="GVP169" s="170"/>
      <c r="GVQ169" s="170"/>
      <c r="GVR169" s="170"/>
      <c r="GVS169" s="170"/>
      <c r="GVT169" s="170"/>
      <c r="GVU169" s="170"/>
      <c r="GVV169" s="170"/>
      <c r="GVW169" s="170"/>
      <c r="GVX169" s="170"/>
      <c r="GVY169" s="170"/>
      <c r="GVZ169" s="170"/>
      <c r="GWA169" s="170"/>
      <c r="GWB169" s="170"/>
      <c r="GWC169" s="170"/>
      <c r="GWD169" s="170"/>
      <c r="GWE169" s="170"/>
      <c r="GWF169" s="170"/>
      <c r="GWG169" s="170"/>
      <c r="GWH169" s="170"/>
      <c r="GWI169" s="170"/>
      <c r="GWJ169" s="170"/>
      <c r="GWK169" s="170"/>
      <c r="GWL169" s="170"/>
      <c r="GWM169" s="170"/>
      <c r="GWN169" s="170"/>
      <c r="GWO169" s="170"/>
      <c r="GWP169" s="170"/>
      <c r="GWQ169" s="170"/>
      <c r="GWR169" s="170"/>
      <c r="GWS169" s="170"/>
      <c r="GWT169" s="170"/>
      <c r="GWU169" s="170"/>
      <c r="GWV169" s="170"/>
      <c r="GWW169" s="170"/>
      <c r="GWX169" s="170"/>
      <c r="GWY169" s="170"/>
      <c r="GWZ169" s="170"/>
      <c r="GXA169" s="170"/>
      <c r="GXB169" s="170"/>
      <c r="GXC169" s="170"/>
      <c r="GXD169" s="170"/>
      <c r="GXE169" s="170"/>
      <c r="GXF169" s="170"/>
      <c r="GXG169" s="170"/>
      <c r="GXH169" s="170"/>
      <c r="GXI169" s="170"/>
      <c r="GXJ169" s="170"/>
      <c r="GXK169" s="170"/>
      <c r="GXL169" s="170"/>
      <c r="GXM169" s="170"/>
      <c r="GXN169" s="170"/>
      <c r="GXO169" s="170"/>
      <c r="GXP169" s="170"/>
      <c r="GXQ169" s="170"/>
      <c r="GXR169" s="170"/>
      <c r="GXS169" s="170"/>
      <c r="GXT169" s="170"/>
      <c r="GXU169" s="170"/>
      <c r="GXV169" s="170"/>
      <c r="GXW169" s="170"/>
      <c r="GXX169" s="170"/>
      <c r="GXY169" s="170"/>
      <c r="GXZ169" s="170"/>
      <c r="GYA169" s="170"/>
      <c r="GYB169" s="170"/>
      <c r="GYC169" s="170"/>
      <c r="GYD169" s="170"/>
      <c r="GYE169" s="170"/>
      <c r="GYF169" s="170"/>
      <c r="GYG169" s="170"/>
      <c r="GYH169" s="170"/>
      <c r="GYI169" s="170"/>
      <c r="GYJ169" s="170"/>
      <c r="GYK169" s="170"/>
      <c r="GYL169" s="170"/>
      <c r="GYM169" s="170"/>
      <c r="GYN169" s="170"/>
      <c r="GYO169" s="170"/>
      <c r="GYP169" s="170"/>
      <c r="GYQ169" s="170"/>
      <c r="GYR169" s="170"/>
      <c r="GYS169" s="170"/>
      <c r="GYT169" s="170"/>
      <c r="GYU169" s="170"/>
      <c r="GYV169" s="170"/>
      <c r="GYW169" s="170"/>
      <c r="GYX169" s="170"/>
      <c r="GYY169" s="170"/>
      <c r="GYZ169" s="170"/>
      <c r="GZA169" s="170"/>
      <c r="GZB169" s="170"/>
      <c r="GZC169" s="170"/>
      <c r="GZD169" s="170"/>
      <c r="GZE169" s="170"/>
      <c r="GZF169" s="170"/>
      <c r="GZG169" s="170"/>
      <c r="GZH169" s="170"/>
      <c r="GZI169" s="170"/>
      <c r="GZJ169" s="170"/>
      <c r="GZK169" s="170"/>
      <c r="GZL169" s="170"/>
      <c r="GZM169" s="170"/>
      <c r="GZN169" s="170"/>
      <c r="GZO169" s="170"/>
      <c r="GZP169" s="170"/>
      <c r="GZQ169" s="170"/>
      <c r="GZR169" s="170"/>
      <c r="GZS169" s="170"/>
      <c r="GZT169" s="170"/>
      <c r="GZU169" s="170"/>
      <c r="GZV169" s="170"/>
      <c r="GZW169" s="170"/>
      <c r="GZX169" s="170"/>
      <c r="GZY169" s="170"/>
      <c r="GZZ169" s="170"/>
      <c r="HAA169" s="170"/>
      <c r="HAB169" s="170"/>
      <c r="HAC169" s="170"/>
      <c r="HAD169" s="170"/>
      <c r="HAE169" s="170"/>
      <c r="HAF169" s="170"/>
      <c r="HAG169" s="170"/>
      <c r="HAH169" s="170"/>
      <c r="HAI169" s="170"/>
      <c r="HAJ169" s="170"/>
      <c r="HAK169" s="170"/>
      <c r="HAL169" s="170"/>
      <c r="HAM169" s="170"/>
      <c r="HAN169" s="170"/>
      <c r="HAO169" s="170"/>
      <c r="HAP169" s="170"/>
      <c r="HAQ169" s="170"/>
      <c r="HAR169" s="170"/>
      <c r="HAS169" s="170"/>
      <c r="HAT169" s="170"/>
      <c r="HAU169" s="170"/>
      <c r="HAV169" s="170"/>
      <c r="HAW169" s="170"/>
      <c r="HAX169" s="170"/>
      <c r="HAY169" s="170"/>
      <c r="HAZ169" s="170"/>
      <c r="HBA169" s="170"/>
      <c r="HBB169" s="170"/>
      <c r="HBC169" s="170"/>
      <c r="HBD169" s="170"/>
      <c r="HBE169" s="170"/>
      <c r="HBF169" s="170"/>
      <c r="HBG169" s="170"/>
      <c r="HBH169" s="170"/>
      <c r="HBI169" s="170"/>
      <c r="HBJ169" s="170"/>
      <c r="HBK169" s="170"/>
      <c r="HBL169" s="170"/>
      <c r="HBM169" s="170"/>
      <c r="HBN169" s="170"/>
      <c r="HBO169" s="170"/>
      <c r="HBP169" s="170"/>
      <c r="HBQ169" s="170"/>
      <c r="HBR169" s="170"/>
      <c r="HBS169" s="170"/>
      <c r="HBT169" s="170"/>
      <c r="HBU169" s="170"/>
      <c r="HBV169" s="170"/>
      <c r="HBW169" s="170"/>
      <c r="HBX169" s="170"/>
      <c r="HBY169" s="170"/>
      <c r="HBZ169" s="170"/>
      <c r="HCA169" s="170"/>
      <c r="HCB169" s="170"/>
      <c r="HCC169" s="170"/>
      <c r="HCD169" s="170"/>
      <c r="HCE169" s="170"/>
      <c r="HCF169" s="170"/>
      <c r="HCG169" s="170"/>
      <c r="HCH169" s="170"/>
      <c r="HCI169" s="170"/>
      <c r="HCJ169" s="170"/>
      <c r="HCK169" s="170"/>
      <c r="HCL169" s="170"/>
      <c r="HCM169" s="170"/>
      <c r="HCN169" s="170"/>
      <c r="HCO169" s="170"/>
      <c r="HCP169" s="170"/>
      <c r="HCQ169" s="170"/>
      <c r="HCR169" s="170"/>
      <c r="HCS169" s="170"/>
      <c r="HCT169" s="170"/>
      <c r="HCU169" s="170"/>
      <c r="HCV169" s="170"/>
      <c r="HCW169" s="170"/>
      <c r="HCX169" s="170"/>
      <c r="HCY169" s="170"/>
      <c r="HCZ169" s="170"/>
      <c r="HDA169" s="170"/>
      <c r="HDB169" s="170"/>
      <c r="HDC169" s="170"/>
      <c r="HDD169" s="170"/>
      <c r="HDE169" s="170"/>
      <c r="HDF169" s="170"/>
      <c r="HDG169" s="170"/>
      <c r="HDH169" s="170"/>
      <c r="HDI169" s="170"/>
      <c r="HDJ169" s="170"/>
      <c r="HDK169" s="170"/>
      <c r="HDL169" s="170"/>
      <c r="HDM169" s="170"/>
      <c r="HDN169" s="170"/>
      <c r="HDO169" s="170"/>
      <c r="HDP169" s="170"/>
      <c r="HDQ169" s="170"/>
      <c r="HDR169" s="170"/>
      <c r="HDS169" s="170"/>
      <c r="HDT169" s="170"/>
      <c r="HDU169" s="170"/>
      <c r="HDV169" s="170"/>
      <c r="HDW169" s="170"/>
      <c r="HDX169" s="170"/>
      <c r="HDY169" s="170"/>
      <c r="HDZ169" s="170"/>
      <c r="HEA169" s="170"/>
      <c r="HEB169" s="170"/>
      <c r="HEC169" s="170"/>
      <c r="HED169" s="170"/>
      <c r="HEE169" s="170"/>
      <c r="HEF169" s="170"/>
      <c r="HEG169" s="170"/>
      <c r="HEH169" s="170"/>
      <c r="HEI169" s="170"/>
      <c r="HEJ169" s="170"/>
      <c r="HEK169" s="170"/>
      <c r="HEL169" s="170"/>
      <c r="HEM169" s="170"/>
      <c r="HEN169" s="170"/>
      <c r="HEO169" s="170"/>
      <c r="HEP169" s="170"/>
      <c r="HEQ169" s="170"/>
      <c r="HER169" s="170"/>
      <c r="HES169" s="170"/>
      <c r="HET169" s="170"/>
      <c r="HEU169" s="170"/>
      <c r="HEV169" s="170"/>
      <c r="HEW169" s="170"/>
      <c r="HEX169" s="170"/>
      <c r="HEY169" s="170"/>
      <c r="HEZ169" s="170"/>
      <c r="HFA169" s="170"/>
      <c r="HFB169" s="170"/>
      <c r="HFC169" s="170"/>
      <c r="HFD169" s="170"/>
      <c r="HFE169" s="170"/>
      <c r="HFF169" s="170"/>
      <c r="HFG169" s="170"/>
      <c r="HFH169" s="170"/>
      <c r="HFI169" s="170"/>
      <c r="HFJ169" s="170"/>
      <c r="HFK169" s="170"/>
      <c r="HFL169" s="170"/>
      <c r="HFM169" s="170"/>
      <c r="HFN169" s="170"/>
      <c r="HFO169" s="170"/>
      <c r="HFP169" s="170"/>
      <c r="HFQ169" s="170"/>
      <c r="HFR169" s="170"/>
      <c r="HFS169" s="170"/>
      <c r="HFT169" s="170"/>
      <c r="HFU169" s="170"/>
      <c r="HFV169" s="170"/>
      <c r="HFW169" s="170"/>
      <c r="HFX169" s="170"/>
      <c r="HFY169" s="170"/>
      <c r="HFZ169" s="170"/>
      <c r="HGA169" s="170"/>
      <c r="HGB169" s="170"/>
      <c r="HGC169" s="170"/>
      <c r="HGD169" s="170"/>
      <c r="HGE169" s="170"/>
      <c r="HGF169" s="170"/>
      <c r="HGG169" s="170"/>
      <c r="HGH169" s="170"/>
      <c r="HGI169" s="170"/>
      <c r="HGJ169" s="170"/>
      <c r="HGK169" s="170"/>
      <c r="HGL169" s="170"/>
      <c r="HGM169" s="170"/>
      <c r="HGN169" s="170"/>
      <c r="HGO169" s="170"/>
      <c r="HGP169" s="170"/>
      <c r="HGQ169" s="170"/>
      <c r="HGR169" s="170"/>
      <c r="HGS169" s="170"/>
      <c r="HGT169" s="170"/>
      <c r="HGU169" s="170"/>
      <c r="HGV169" s="170"/>
      <c r="HGW169" s="170"/>
      <c r="HGX169" s="170"/>
      <c r="HGY169" s="170"/>
      <c r="HGZ169" s="170"/>
      <c r="HHA169" s="170"/>
      <c r="HHB169" s="170"/>
      <c r="HHC169" s="170"/>
      <c r="HHD169" s="170"/>
      <c r="HHE169" s="170"/>
      <c r="HHF169" s="170"/>
      <c r="HHG169" s="170"/>
      <c r="HHH169" s="170"/>
      <c r="HHI169" s="170"/>
      <c r="HHJ169" s="170"/>
      <c r="HHK169" s="170"/>
      <c r="HHL169" s="170"/>
      <c r="HHM169" s="170"/>
      <c r="HHN169" s="170"/>
      <c r="HHO169" s="170"/>
      <c r="HHP169" s="170"/>
      <c r="HHQ169" s="170"/>
      <c r="HHR169" s="170"/>
      <c r="HHS169" s="170"/>
      <c r="HHT169" s="170"/>
      <c r="HHU169" s="170"/>
      <c r="HHV169" s="170"/>
      <c r="HHW169" s="170"/>
      <c r="HHX169" s="170"/>
      <c r="HHY169" s="170"/>
      <c r="HHZ169" s="170"/>
      <c r="HIA169" s="170"/>
      <c r="HIB169" s="170"/>
      <c r="HIC169" s="170"/>
      <c r="HID169" s="170"/>
      <c r="HIE169" s="170"/>
      <c r="HIF169" s="170"/>
      <c r="HIG169" s="170"/>
      <c r="HIH169" s="170"/>
      <c r="HII169" s="170"/>
      <c r="HIJ169" s="170"/>
      <c r="HIK169" s="170"/>
      <c r="HIL169" s="170"/>
      <c r="HIM169" s="170"/>
      <c r="HIN169" s="170"/>
      <c r="HIO169" s="170"/>
      <c r="HIP169" s="170"/>
      <c r="HIQ169" s="170"/>
      <c r="HIR169" s="170"/>
      <c r="HIS169" s="170"/>
      <c r="HIT169" s="170"/>
      <c r="HIU169" s="170"/>
      <c r="HIV169" s="170"/>
      <c r="HIW169" s="170"/>
      <c r="HIX169" s="170"/>
      <c r="HIY169" s="170"/>
      <c r="HIZ169" s="170"/>
      <c r="HJA169" s="170"/>
      <c r="HJB169" s="170"/>
      <c r="HJC169" s="170"/>
      <c r="HJD169" s="170"/>
      <c r="HJE169" s="170"/>
      <c r="HJF169" s="170"/>
      <c r="HJG169" s="170"/>
      <c r="HJH169" s="170"/>
      <c r="HJI169" s="170"/>
      <c r="HJJ169" s="170"/>
      <c r="HJK169" s="170"/>
      <c r="HJL169" s="170"/>
      <c r="HJM169" s="170"/>
      <c r="HJN169" s="170"/>
      <c r="HJO169" s="170"/>
      <c r="HJP169" s="170"/>
      <c r="HJQ169" s="170"/>
      <c r="HJR169" s="170"/>
      <c r="HJS169" s="170"/>
      <c r="HJT169" s="170"/>
      <c r="HJU169" s="170"/>
      <c r="HJV169" s="170"/>
      <c r="HJW169" s="170"/>
      <c r="HJX169" s="170"/>
      <c r="HJY169" s="170"/>
      <c r="HJZ169" s="170"/>
      <c r="HKA169" s="170"/>
      <c r="HKB169" s="170"/>
      <c r="HKC169" s="170"/>
      <c r="HKD169" s="170"/>
      <c r="HKE169" s="170"/>
      <c r="HKF169" s="170"/>
      <c r="HKG169" s="170"/>
      <c r="HKH169" s="170"/>
      <c r="HKI169" s="170"/>
      <c r="HKJ169" s="170"/>
      <c r="HKK169" s="170"/>
      <c r="HKL169" s="170"/>
      <c r="HKM169" s="170"/>
      <c r="HKN169" s="170"/>
      <c r="HKO169" s="170"/>
      <c r="HKP169" s="170"/>
      <c r="HKQ169" s="170"/>
      <c r="HKR169" s="170"/>
      <c r="HKS169" s="170"/>
      <c r="HKT169" s="170"/>
      <c r="HKU169" s="170"/>
      <c r="HKV169" s="170"/>
      <c r="HKW169" s="170"/>
      <c r="HKX169" s="170"/>
      <c r="HKY169" s="170"/>
      <c r="HKZ169" s="170"/>
      <c r="HLA169" s="170"/>
      <c r="HLB169" s="170"/>
      <c r="HLC169" s="170"/>
      <c r="HLD169" s="170"/>
      <c r="HLE169" s="170"/>
      <c r="HLF169" s="170"/>
      <c r="HLG169" s="170"/>
      <c r="HLH169" s="170"/>
      <c r="HLI169" s="170"/>
      <c r="HLJ169" s="170"/>
      <c r="HLK169" s="170"/>
      <c r="HLL169" s="170"/>
      <c r="HLM169" s="170"/>
      <c r="HLN169" s="170"/>
      <c r="HLO169" s="170"/>
      <c r="HLP169" s="170"/>
      <c r="HLQ169" s="170"/>
      <c r="HLR169" s="170"/>
      <c r="HLS169" s="170"/>
      <c r="HLT169" s="170"/>
      <c r="HLU169" s="170"/>
      <c r="HLV169" s="170"/>
      <c r="HLW169" s="170"/>
      <c r="HLX169" s="170"/>
      <c r="HLY169" s="170"/>
      <c r="HLZ169" s="170"/>
      <c r="HMA169" s="170"/>
      <c r="HMB169" s="170"/>
      <c r="HMC169" s="170"/>
      <c r="HMD169" s="170"/>
      <c r="HME169" s="170"/>
      <c r="HMF169" s="170"/>
      <c r="HMG169" s="170"/>
      <c r="HMH169" s="170"/>
      <c r="HMI169" s="170"/>
      <c r="HMJ169" s="170"/>
      <c r="HMK169" s="170"/>
      <c r="HML169" s="170"/>
      <c r="HMM169" s="170"/>
      <c r="HMN169" s="170"/>
      <c r="HMO169" s="170"/>
      <c r="HMP169" s="170"/>
      <c r="HMQ169" s="170"/>
      <c r="HMR169" s="170"/>
      <c r="HMS169" s="170"/>
      <c r="HMT169" s="170"/>
      <c r="HMU169" s="170"/>
      <c r="HMV169" s="170"/>
      <c r="HMW169" s="170"/>
      <c r="HMX169" s="170"/>
      <c r="HMY169" s="170"/>
      <c r="HMZ169" s="170"/>
      <c r="HNA169" s="170"/>
      <c r="HNB169" s="170"/>
      <c r="HNC169" s="170"/>
      <c r="HND169" s="170"/>
      <c r="HNE169" s="170"/>
      <c r="HNF169" s="170"/>
      <c r="HNG169" s="170"/>
      <c r="HNH169" s="170"/>
      <c r="HNI169" s="170"/>
      <c r="HNJ169" s="170"/>
      <c r="HNK169" s="170"/>
      <c r="HNL169" s="170"/>
      <c r="HNM169" s="170"/>
      <c r="HNN169" s="170"/>
      <c r="HNO169" s="170"/>
      <c r="HNP169" s="170"/>
      <c r="HNQ169" s="170"/>
      <c r="HNR169" s="170"/>
      <c r="HNS169" s="170"/>
      <c r="HNT169" s="170"/>
      <c r="HNU169" s="170"/>
      <c r="HNV169" s="170"/>
      <c r="HNW169" s="170"/>
      <c r="HNX169" s="170"/>
      <c r="HNY169" s="170"/>
      <c r="HNZ169" s="170"/>
      <c r="HOA169" s="170"/>
      <c r="HOB169" s="170"/>
      <c r="HOC169" s="170"/>
      <c r="HOD169" s="170"/>
      <c r="HOE169" s="170"/>
      <c r="HOF169" s="170"/>
      <c r="HOG169" s="170"/>
      <c r="HOH169" s="170"/>
      <c r="HOI169" s="170"/>
      <c r="HOJ169" s="170"/>
      <c r="HOK169" s="170"/>
      <c r="HOL169" s="170"/>
      <c r="HOM169" s="170"/>
      <c r="HON169" s="170"/>
      <c r="HOO169" s="170"/>
      <c r="HOP169" s="170"/>
      <c r="HOQ169" s="170"/>
      <c r="HOR169" s="170"/>
      <c r="HOS169" s="170"/>
      <c r="HOT169" s="170"/>
      <c r="HOU169" s="170"/>
      <c r="HOV169" s="170"/>
      <c r="HOW169" s="170"/>
      <c r="HOX169" s="170"/>
      <c r="HOY169" s="170"/>
      <c r="HOZ169" s="170"/>
      <c r="HPA169" s="170"/>
      <c r="HPB169" s="170"/>
      <c r="HPC169" s="170"/>
      <c r="HPD169" s="170"/>
      <c r="HPE169" s="170"/>
      <c r="HPF169" s="170"/>
      <c r="HPG169" s="170"/>
      <c r="HPH169" s="170"/>
      <c r="HPI169" s="170"/>
      <c r="HPJ169" s="170"/>
      <c r="HPK169" s="170"/>
      <c r="HPL169" s="170"/>
      <c r="HPM169" s="170"/>
      <c r="HPN169" s="170"/>
      <c r="HPO169" s="170"/>
      <c r="HPP169" s="170"/>
      <c r="HPQ169" s="170"/>
      <c r="HPR169" s="170"/>
      <c r="HPS169" s="170"/>
      <c r="HPT169" s="170"/>
      <c r="HPU169" s="170"/>
      <c r="HPV169" s="170"/>
      <c r="HPW169" s="170"/>
      <c r="HPX169" s="170"/>
      <c r="HPY169" s="170"/>
      <c r="HPZ169" s="170"/>
      <c r="HQA169" s="170"/>
      <c r="HQB169" s="170"/>
      <c r="HQC169" s="170"/>
      <c r="HQD169" s="170"/>
      <c r="HQE169" s="170"/>
      <c r="HQF169" s="170"/>
      <c r="HQG169" s="170"/>
      <c r="HQH169" s="170"/>
      <c r="HQI169" s="170"/>
      <c r="HQJ169" s="170"/>
      <c r="HQK169" s="170"/>
      <c r="HQL169" s="170"/>
      <c r="HQM169" s="170"/>
      <c r="HQN169" s="170"/>
      <c r="HQO169" s="170"/>
      <c r="HQP169" s="170"/>
      <c r="HQQ169" s="170"/>
      <c r="HQR169" s="170"/>
      <c r="HQS169" s="170"/>
      <c r="HQT169" s="170"/>
      <c r="HQU169" s="170"/>
      <c r="HQV169" s="170"/>
      <c r="HQW169" s="170"/>
      <c r="HQX169" s="170"/>
      <c r="HQY169" s="170"/>
      <c r="HQZ169" s="170"/>
      <c r="HRA169" s="170"/>
      <c r="HRB169" s="170"/>
      <c r="HRC169" s="170"/>
      <c r="HRD169" s="170"/>
      <c r="HRE169" s="170"/>
      <c r="HRF169" s="170"/>
      <c r="HRG169" s="170"/>
      <c r="HRH169" s="170"/>
      <c r="HRI169" s="170"/>
      <c r="HRJ169" s="170"/>
      <c r="HRK169" s="170"/>
      <c r="HRL169" s="170"/>
      <c r="HRM169" s="170"/>
      <c r="HRN169" s="170"/>
      <c r="HRO169" s="170"/>
      <c r="HRP169" s="170"/>
      <c r="HRQ169" s="170"/>
      <c r="HRR169" s="170"/>
      <c r="HRS169" s="170"/>
      <c r="HRT169" s="170"/>
      <c r="HRU169" s="170"/>
      <c r="HRV169" s="170"/>
      <c r="HRW169" s="170"/>
      <c r="HRX169" s="170"/>
      <c r="HRY169" s="170"/>
      <c r="HRZ169" s="170"/>
      <c r="HSA169" s="170"/>
      <c r="HSB169" s="170"/>
      <c r="HSC169" s="170"/>
      <c r="HSD169" s="170"/>
      <c r="HSE169" s="170"/>
      <c r="HSF169" s="170"/>
      <c r="HSG169" s="170"/>
      <c r="HSH169" s="170"/>
      <c r="HSI169" s="170"/>
      <c r="HSJ169" s="170"/>
      <c r="HSK169" s="170"/>
      <c r="HSL169" s="170"/>
      <c r="HSM169" s="170"/>
      <c r="HSN169" s="170"/>
      <c r="HSO169" s="170"/>
      <c r="HSP169" s="170"/>
      <c r="HSQ169" s="170"/>
      <c r="HSR169" s="170"/>
      <c r="HSS169" s="170"/>
      <c r="HST169" s="170"/>
      <c r="HSU169" s="170"/>
      <c r="HSV169" s="170"/>
      <c r="HSW169" s="170"/>
      <c r="HSX169" s="170"/>
      <c r="HSY169" s="170"/>
      <c r="HSZ169" s="170"/>
      <c r="HTA169" s="170"/>
      <c r="HTB169" s="170"/>
      <c r="HTC169" s="170"/>
      <c r="HTD169" s="170"/>
      <c r="HTE169" s="170"/>
      <c r="HTF169" s="170"/>
      <c r="HTG169" s="170"/>
      <c r="HTH169" s="170"/>
      <c r="HTI169" s="170"/>
      <c r="HTJ169" s="170"/>
      <c r="HTK169" s="170"/>
      <c r="HTL169" s="170"/>
      <c r="HTM169" s="170"/>
      <c r="HTN169" s="170"/>
      <c r="HTO169" s="170"/>
      <c r="HTP169" s="170"/>
      <c r="HTQ169" s="170"/>
      <c r="HTR169" s="170"/>
      <c r="HTS169" s="170"/>
      <c r="HTT169" s="170"/>
      <c r="HTU169" s="170"/>
      <c r="HTV169" s="170"/>
      <c r="HTW169" s="170"/>
      <c r="HTX169" s="170"/>
      <c r="HTY169" s="170"/>
      <c r="HTZ169" s="170"/>
      <c r="HUA169" s="170"/>
      <c r="HUB169" s="170"/>
      <c r="HUC169" s="170"/>
      <c r="HUD169" s="170"/>
      <c r="HUE169" s="170"/>
      <c r="HUF169" s="170"/>
      <c r="HUG169" s="170"/>
      <c r="HUH169" s="170"/>
      <c r="HUI169" s="170"/>
      <c r="HUJ169" s="170"/>
      <c r="HUK169" s="170"/>
      <c r="HUL169" s="170"/>
      <c r="HUM169" s="170"/>
      <c r="HUN169" s="170"/>
      <c r="HUO169" s="170"/>
      <c r="HUP169" s="170"/>
      <c r="HUQ169" s="170"/>
      <c r="HUR169" s="170"/>
      <c r="HUS169" s="170"/>
      <c r="HUT169" s="170"/>
      <c r="HUU169" s="170"/>
      <c r="HUV169" s="170"/>
      <c r="HUW169" s="170"/>
      <c r="HUX169" s="170"/>
      <c r="HUY169" s="170"/>
      <c r="HUZ169" s="170"/>
      <c r="HVA169" s="170"/>
      <c r="HVB169" s="170"/>
      <c r="HVC169" s="170"/>
      <c r="HVD169" s="170"/>
      <c r="HVE169" s="170"/>
      <c r="HVF169" s="170"/>
      <c r="HVG169" s="170"/>
      <c r="HVH169" s="170"/>
      <c r="HVI169" s="170"/>
      <c r="HVJ169" s="170"/>
      <c r="HVK169" s="170"/>
      <c r="HVL169" s="170"/>
      <c r="HVM169" s="170"/>
      <c r="HVN169" s="170"/>
      <c r="HVO169" s="170"/>
      <c r="HVP169" s="170"/>
      <c r="HVQ169" s="170"/>
      <c r="HVR169" s="170"/>
      <c r="HVS169" s="170"/>
      <c r="HVT169" s="170"/>
      <c r="HVU169" s="170"/>
      <c r="HVV169" s="170"/>
      <c r="HVW169" s="170"/>
      <c r="HVX169" s="170"/>
      <c r="HVY169" s="170"/>
      <c r="HVZ169" s="170"/>
      <c r="HWA169" s="170"/>
      <c r="HWB169" s="170"/>
      <c r="HWC169" s="170"/>
      <c r="HWD169" s="170"/>
      <c r="HWE169" s="170"/>
      <c r="HWF169" s="170"/>
      <c r="HWG169" s="170"/>
      <c r="HWH169" s="170"/>
      <c r="HWI169" s="170"/>
      <c r="HWJ169" s="170"/>
      <c r="HWK169" s="170"/>
      <c r="HWL169" s="170"/>
      <c r="HWM169" s="170"/>
      <c r="HWN169" s="170"/>
      <c r="HWO169" s="170"/>
      <c r="HWP169" s="170"/>
      <c r="HWQ169" s="170"/>
      <c r="HWR169" s="170"/>
      <c r="HWS169" s="170"/>
      <c r="HWT169" s="170"/>
      <c r="HWU169" s="170"/>
      <c r="HWV169" s="170"/>
      <c r="HWW169" s="170"/>
      <c r="HWX169" s="170"/>
      <c r="HWY169" s="170"/>
      <c r="HWZ169" s="170"/>
      <c r="HXA169" s="170"/>
      <c r="HXB169" s="170"/>
      <c r="HXC169" s="170"/>
      <c r="HXD169" s="170"/>
      <c r="HXE169" s="170"/>
      <c r="HXF169" s="170"/>
      <c r="HXG169" s="170"/>
      <c r="HXH169" s="170"/>
      <c r="HXI169" s="170"/>
      <c r="HXJ169" s="170"/>
      <c r="HXK169" s="170"/>
      <c r="HXL169" s="170"/>
      <c r="HXM169" s="170"/>
      <c r="HXN169" s="170"/>
      <c r="HXO169" s="170"/>
      <c r="HXP169" s="170"/>
      <c r="HXQ169" s="170"/>
      <c r="HXR169" s="170"/>
      <c r="HXS169" s="170"/>
      <c r="HXT169" s="170"/>
      <c r="HXU169" s="170"/>
      <c r="HXV169" s="170"/>
      <c r="HXW169" s="170"/>
      <c r="HXX169" s="170"/>
      <c r="HXY169" s="170"/>
      <c r="HXZ169" s="170"/>
      <c r="HYA169" s="170"/>
      <c r="HYB169" s="170"/>
      <c r="HYC169" s="170"/>
      <c r="HYD169" s="170"/>
      <c r="HYE169" s="170"/>
      <c r="HYF169" s="170"/>
      <c r="HYG169" s="170"/>
      <c r="HYH169" s="170"/>
      <c r="HYI169" s="170"/>
      <c r="HYJ169" s="170"/>
      <c r="HYK169" s="170"/>
      <c r="HYL169" s="170"/>
      <c r="HYM169" s="170"/>
      <c r="HYN169" s="170"/>
      <c r="HYO169" s="170"/>
      <c r="HYP169" s="170"/>
      <c r="HYQ169" s="170"/>
      <c r="HYR169" s="170"/>
      <c r="HYS169" s="170"/>
      <c r="HYT169" s="170"/>
      <c r="HYU169" s="170"/>
      <c r="HYV169" s="170"/>
      <c r="HYW169" s="170"/>
      <c r="HYX169" s="170"/>
      <c r="HYY169" s="170"/>
      <c r="HYZ169" s="170"/>
      <c r="HZA169" s="170"/>
      <c r="HZB169" s="170"/>
      <c r="HZC169" s="170"/>
      <c r="HZD169" s="170"/>
      <c r="HZE169" s="170"/>
      <c r="HZF169" s="170"/>
      <c r="HZG169" s="170"/>
      <c r="HZH169" s="170"/>
      <c r="HZI169" s="170"/>
      <c r="HZJ169" s="170"/>
      <c r="HZK169" s="170"/>
      <c r="HZL169" s="170"/>
      <c r="HZM169" s="170"/>
      <c r="HZN169" s="170"/>
      <c r="HZO169" s="170"/>
      <c r="HZP169" s="170"/>
      <c r="HZQ169" s="170"/>
      <c r="HZR169" s="170"/>
      <c r="HZS169" s="170"/>
      <c r="HZT169" s="170"/>
      <c r="HZU169" s="170"/>
      <c r="HZV169" s="170"/>
      <c r="HZW169" s="170"/>
      <c r="HZX169" s="170"/>
      <c r="HZY169" s="170"/>
      <c r="HZZ169" s="170"/>
      <c r="IAA169" s="170"/>
      <c r="IAB169" s="170"/>
      <c r="IAC169" s="170"/>
      <c r="IAD169" s="170"/>
      <c r="IAE169" s="170"/>
      <c r="IAF169" s="170"/>
      <c r="IAG169" s="170"/>
      <c r="IAH169" s="170"/>
      <c r="IAI169" s="170"/>
      <c r="IAJ169" s="170"/>
      <c r="IAK169" s="170"/>
      <c r="IAL169" s="170"/>
      <c r="IAM169" s="170"/>
      <c r="IAN169" s="170"/>
      <c r="IAO169" s="170"/>
      <c r="IAP169" s="170"/>
      <c r="IAQ169" s="170"/>
      <c r="IAR169" s="170"/>
      <c r="IAS169" s="170"/>
      <c r="IAT169" s="170"/>
      <c r="IAU169" s="170"/>
      <c r="IAV169" s="170"/>
      <c r="IAW169" s="170"/>
      <c r="IAX169" s="170"/>
      <c r="IAY169" s="170"/>
      <c r="IAZ169" s="170"/>
      <c r="IBA169" s="170"/>
      <c r="IBB169" s="170"/>
      <c r="IBC169" s="170"/>
      <c r="IBD169" s="170"/>
      <c r="IBE169" s="170"/>
      <c r="IBF169" s="170"/>
      <c r="IBG169" s="170"/>
      <c r="IBH169" s="170"/>
      <c r="IBI169" s="170"/>
      <c r="IBJ169" s="170"/>
      <c r="IBK169" s="170"/>
      <c r="IBL169" s="170"/>
      <c r="IBM169" s="170"/>
      <c r="IBN169" s="170"/>
      <c r="IBO169" s="170"/>
      <c r="IBP169" s="170"/>
      <c r="IBQ169" s="170"/>
      <c r="IBR169" s="170"/>
      <c r="IBS169" s="170"/>
      <c r="IBT169" s="170"/>
      <c r="IBU169" s="170"/>
      <c r="IBV169" s="170"/>
      <c r="IBW169" s="170"/>
      <c r="IBX169" s="170"/>
      <c r="IBY169" s="170"/>
      <c r="IBZ169" s="170"/>
      <c r="ICA169" s="170"/>
      <c r="ICB169" s="170"/>
      <c r="ICC169" s="170"/>
      <c r="ICD169" s="170"/>
      <c r="ICE169" s="170"/>
      <c r="ICF169" s="170"/>
      <c r="ICG169" s="170"/>
      <c r="ICH169" s="170"/>
      <c r="ICI169" s="170"/>
      <c r="ICJ169" s="170"/>
      <c r="ICK169" s="170"/>
      <c r="ICL169" s="170"/>
      <c r="ICM169" s="170"/>
      <c r="ICN169" s="170"/>
      <c r="ICO169" s="170"/>
      <c r="ICP169" s="170"/>
      <c r="ICQ169" s="170"/>
      <c r="ICR169" s="170"/>
      <c r="ICS169" s="170"/>
      <c r="ICT169" s="170"/>
      <c r="ICU169" s="170"/>
      <c r="ICV169" s="170"/>
      <c r="ICW169" s="170"/>
      <c r="ICX169" s="170"/>
      <c r="ICY169" s="170"/>
      <c r="ICZ169" s="170"/>
      <c r="IDA169" s="170"/>
      <c r="IDB169" s="170"/>
      <c r="IDC169" s="170"/>
      <c r="IDD169" s="170"/>
      <c r="IDE169" s="170"/>
      <c r="IDF169" s="170"/>
      <c r="IDG169" s="170"/>
      <c r="IDH169" s="170"/>
      <c r="IDI169" s="170"/>
      <c r="IDJ169" s="170"/>
      <c r="IDK169" s="170"/>
      <c r="IDL169" s="170"/>
      <c r="IDM169" s="170"/>
      <c r="IDN169" s="170"/>
      <c r="IDO169" s="170"/>
      <c r="IDP169" s="170"/>
      <c r="IDQ169" s="170"/>
      <c r="IDR169" s="170"/>
      <c r="IDS169" s="170"/>
      <c r="IDT169" s="170"/>
      <c r="IDU169" s="170"/>
      <c r="IDV169" s="170"/>
      <c r="IDW169" s="170"/>
      <c r="IDX169" s="170"/>
      <c r="IDY169" s="170"/>
      <c r="IDZ169" s="170"/>
      <c r="IEA169" s="170"/>
      <c r="IEB169" s="170"/>
      <c r="IEC169" s="170"/>
      <c r="IED169" s="170"/>
      <c r="IEE169" s="170"/>
      <c r="IEF169" s="170"/>
      <c r="IEG169" s="170"/>
      <c r="IEH169" s="170"/>
      <c r="IEI169" s="170"/>
      <c r="IEJ169" s="170"/>
      <c r="IEK169" s="170"/>
      <c r="IEL169" s="170"/>
      <c r="IEM169" s="170"/>
      <c r="IEN169" s="170"/>
      <c r="IEO169" s="170"/>
      <c r="IEP169" s="170"/>
      <c r="IEQ169" s="170"/>
      <c r="IER169" s="170"/>
      <c r="IES169" s="170"/>
      <c r="IET169" s="170"/>
      <c r="IEU169" s="170"/>
      <c r="IEV169" s="170"/>
      <c r="IEW169" s="170"/>
      <c r="IEX169" s="170"/>
      <c r="IEY169" s="170"/>
      <c r="IEZ169" s="170"/>
      <c r="IFA169" s="170"/>
      <c r="IFB169" s="170"/>
      <c r="IFC169" s="170"/>
      <c r="IFD169" s="170"/>
      <c r="IFE169" s="170"/>
      <c r="IFF169" s="170"/>
      <c r="IFG169" s="170"/>
      <c r="IFH169" s="170"/>
      <c r="IFI169" s="170"/>
      <c r="IFJ169" s="170"/>
      <c r="IFK169" s="170"/>
      <c r="IFL169" s="170"/>
      <c r="IFM169" s="170"/>
      <c r="IFN169" s="170"/>
      <c r="IFO169" s="170"/>
      <c r="IFP169" s="170"/>
      <c r="IFQ169" s="170"/>
      <c r="IFR169" s="170"/>
      <c r="IFS169" s="170"/>
      <c r="IFT169" s="170"/>
      <c r="IFU169" s="170"/>
      <c r="IFV169" s="170"/>
      <c r="IFW169" s="170"/>
      <c r="IFX169" s="170"/>
      <c r="IFY169" s="170"/>
      <c r="IFZ169" s="170"/>
      <c r="IGA169" s="170"/>
      <c r="IGB169" s="170"/>
      <c r="IGC169" s="170"/>
      <c r="IGD169" s="170"/>
      <c r="IGE169" s="170"/>
      <c r="IGF169" s="170"/>
      <c r="IGG169" s="170"/>
      <c r="IGH169" s="170"/>
      <c r="IGI169" s="170"/>
      <c r="IGJ169" s="170"/>
      <c r="IGK169" s="170"/>
      <c r="IGL169" s="170"/>
      <c r="IGM169" s="170"/>
      <c r="IGN169" s="170"/>
      <c r="IGO169" s="170"/>
      <c r="IGP169" s="170"/>
      <c r="IGQ169" s="170"/>
      <c r="IGR169" s="170"/>
      <c r="IGS169" s="170"/>
      <c r="IGT169" s="170"/>
      <c r="IGU169" s="170"/>
      <c r="IGV169" s="170"/>
      <c r="IGW169" s="170"/>
      <c r="IGX169" s="170"/>
      <c r="IGY169" s="170"/>
      <c r="IGZ169" s="170"/>
      <c r="IHA169" s="170"/>
      <c r="IHB169" s="170"/>
      <c r="IHC169" s="170"/>
      <c r="IHD169" s="170"/>
      <c r="IHE169" s="170"/>
      <c r="IHF169" s="170"/>
      <c r="IHG169" s="170"/>
      <c r="IHH169" s="170"/>
      <c r="IHI169" s="170"/>
      <c r="IHJ169" s="170"/>
      <c r="IHK169" s="170"/>
      <c r="IHL169" s="170"/>
      <c r="IHM169" s="170"/>
      <c r="IHN169" s="170"/>
      <c r="IHO169" s="170"/>
      <c r="IHP169" s="170"/>
      <c r="IHQ169" s="170"/>
      <c r="IHR169" s="170"/>
      <c r="IHS169" s="170"/>
      <c r="IHT169" s="170"/>
      <c r="IHU169" s="170"/>
      <c r="IHV169" s="170"/>
      <c r="IHW169" s="170"/>
      <c r="IHX169" s="170"/>
      <c r="IHY169" s="170"/>
      <c r="IHZ169" s="170"/>
      <c r="IIA169" s="170"/>
      <c r="IIB169" s="170"/>
      <c r="IIC169" s="170"/>
      <c r="IID169" s="170"/>
      <c r="IIE169" s="170"/>
      <c r="IIF169" s="170"/>
      <c r="IIG169" s="170"/>
      <c r="IIH169" s="170"/>
      <c r="III169" s="170"/>
      <c r="IIJ169" s="170"/>
      <c r="IIK169" s="170"/>
      <c r="IIL169" s="170"/>
      <c r="IIM169" s="170"/>
      <c r="IIN169" s="170"/>
      <c r="IIO169" s="170"/>
      <c r="IIP169" s="170"/>
      <c r="IIQ169" s="170"/>
      <c r="IIR169" s="170"/>
      <c r="IIS169" s="170"/>
      <c r="IIT169" s="170"/>
      <c r="IIU169" s="170"/>
      <c r="IIV169" s="170"/>
      <c r="IIW169" s="170"/>
      <c r="IIX169" s="170"/>
      <c r="IIY169" s="170"/>
      <c r="IIZ169" s="170"/>
      <c r="IJA169" s="170"/>
      <c r="IJB169" s="170"/>
      <c r="IJC169" s="170"/>
      <c r="IJD169" s="170"/>
      <c r="IJE169" s="170"/>
      <c r="IJF169" s="170"/>
      <c r="IJG169" s="170"/>
      <c r="IJH169" s="170"/>
      <c r="IJI169" s="170"/>
      <c r="IJJ169" s="170"/>
      <c r="IJK169" s="170"/>
      <c r="IJL169" s="170"/>
      <c r="IJM169" s="170"/>
      <c r="IJN169" s="170"/>
      <c r="IJO169" s="170"/>
      <c r="IJP169" s="170"/>
      <c r="IJQ169" s="170"/>
      <c r="IJR169" s="170"/>
      <c r="IJS169" s="170"/>
      <c r="IJT169" s="170"/>
      <c r="IJU169" s="170"/>
      <c r="IJV169" s="170"/>
      <c r="IJW169" s="170"/>
      <c r="IJX169" s="170"/>
      <c r="IJY169" s="170"/>
      <c r="IJZ169" s="170"/>
      <c r="IKA169" s="170"/>
      <c r="IKB169" s="170"/>
      <c r="IKC169" s="170"/>
      <c r="IKD169" s="170"/>
      <c r="IKE169" s="170"/>
      <c r="IKF169" s="170"/>
      <c r="IKG169" s="170"/>
      <c r="IKH169" s="170"/>
      <c r="IKI169" s="170"/>
      <c r="IKJ169" s="170"/>
      <c r="IKK169" s="170"/>
      <c r="IKL169" s="170"/>
      <c r="IKM169" s="170"/>
      <c r="IKN169" s="170"/>
      <c r="IKO169" s="170"/>
      <c r="IKP169" s="170"/>
      <c r="IKQ169" s="170"/>
      <c r="IKR169" s="170"/>
      <c r="IKS169" s="170"/>
      <c r="IKT169" s="170"/>
      <c r="IKU169" s="170"/>
      <c r="IKV169" s="170"/>
      <c r="IKW169" s="170"/>
      <c r="IKX169" s="170"/>
      <c r="IKY169" s="170"/>
      <c r="IKZ169" s="170"/>
      <c r="ILA169" s="170"/>
      <c r="ILB169" s="170"/>
      <c r="ILC169" s="170"/>
      <c r="ILD169" s="170"/>
      <c r="ILE169" s="170"/>
      <c r="ILF169" s="170"/>
      <c r="ILG169" s="170"/>
      <c r="ILH169" s="170"/>
      <c r="ILI169" s="170"/>
      <c r="ILJ169" s="170"/>
      <c r="ILK169" s="170"/>
      <c r="ILL169" s="170"/>
      <c r="ILM169" s="170"/>
      <c r="ILN169" s="170"/>
      <c r="ILO169" s="170"/>
      <c r="ILP169" s="170"/>
      <c r="ILQ169" s="170"/>
      <c r="ILR169" s="170"/>
      <c r="ILS169" s="170"/>
      <c r="ILT169" s="170"/>
      <c r="ILU169" s="170"/>
      <c r="ILV169" s="170"/>
      <c r="ILW169" s="170"/>
      <c r="ILX169" s="170"/>
      <c r="ILY169" s="170"/>
      <c r="ILZ169" s="170"/>
      <c r="IMA169" s="170"/>
      <c r="IMB169" s="170"/>
      <c r="IMC169" s="170"/>
      <c r="IMD169" s="170"/>
      <c r="IME169" s="170"/>
      <c r="IMF169" s="170"/>
      <c r="IMG169" s="170"/>
      <c r="IMH169" s="170"/>
      <c r="IMI169" s="170"/>
      <c r="IMJ169" s="170"/>
      <c r="IMK169" s="170"/>
      <c r="IML169" s="170"/>
      <c r="IMM169" s="170"/>
      <c r="IMN169" s="170"/>
      <c r="IMO169" s="170"/>
      <c r="IMP169" s="170"/>
      <c r="IMQ169" s="170"/>
      <c r="IMR169" s="170"/>
      <c r="IMS169" s="170"/>
      <c r="IMT169" s="170"/>
      <c r="IMU169" s="170"/>
      <c r="IMV169" s="170"/>
      <c r="IMW169" s="170"/>
      <c r="IMX169" s="170"/>
      <c r="IMY169" s="170"/>
      <c r="IMZ169" s="170"/>
      <c r="INA169" s="170"/>
      <c r="INB169" s="170"/>
      <c r="INC169" s="170"/>
      <c r="IND169" s="170"/>
      <c r="INE169" s="170"/>
      <c r="INF169" s="170"/>
      <c r="ING169" s="170"/>
      <c r="INH169" s="170"/>
      <c r="INI169" s="170"/>
      <c r="INJ169" s="170"/>
      <c r="INK169" s="170"/>
      <c r="INL169" s="170"/>
      <c r="INM169" s="170"/>
      <c r="INN169" s="170"/>
      <c r="INO169" s="170"/>
      <c r="INP169" s="170"/>
      <c r="INQ169" s="170"/>
      <c r="INR169" s="170"/>
      <c r="INS169" s="170"/>
      <c r="INT169" s="170"/>
      <c r="INU169" s="170"/>
      <c r="INV169" s="170"/>
      <c r="INW169" s="170"/>
      <c r="INX169" s="170"/>
      <c r="INY169" s="170"/>
      <c r="INZ169" s="170"/>
      <c r="IOA169" s="170"/>
      <c r="IOB169" s="170"/>
      <c r="IOC169" s="170"/>
      <c r="IOD169" s="170"/>
      <c r="IOE169" s="170"/>
      <c r="IOF169" s="170"/>
      <c r="IOG169" s="170"/>
      <c r="IOH169" s="170"/>
      <c r="IOI169" s="170"/>
      <c r="IOJ169" s="170"/>
      <c r="IOK169" s="170"/>
      <c r="IOL169" s="170"/>
      <c r="IOM169" s="170"/>
      <c r="ION169" s="170"/>
      <c r="IOO169" s="170"/>
      <c r="IOP169" s="170"/>
      <c r="IOQ169" s="170"/>
      <c r="IOR169" s="170"/>
      <c r="IOS169" s="170"/>
      <c r="IOT169" s="170"/>
      <c r="IOU169" s="170"/>
      <c r="IOV169" s="170"/>
      <c r="IOW169" s="170"/>
      <c r="IOX169" s="170"/>
      <c r="IOY169" s="170"/>
      <c r="IOZ169" s="170"/>
      <c r="IPA169" s="170"/>
      <c r="IPB169" s="170"/>
      <c r="IPC169" s="170"/>
      <c r="IPD169" s="170"/>
      <c r="IPE169" s="170"/>
      <c r="IPF169" s="170"/>
      <c r="IPG169" s="170"/>
      <c r="IPH169" s="170"/>
      <c r="IPI169" s="170"/>
      <c r="IPJ169" s="170"/>
      <c r="IPK169" s="170"/>
      <c r="IPL169" s="170"/>
      <c r="IPM169" s="170"/>
      <c r="IPN169" s="170"/>
      <c r="IPO169" s="170"/>
      <c r="IPP169" s="170"/>
      <c r="IPQ169" s="170"/>
      <c r="IPR169" s="170"/>
      <c r="IPS169" s="170"/>
      <c r="IPT169" s="170"/>
      <c r="IPU169" s="170"/>
      <c r="IPV169" s="170"/>
      <c r="IPW169" s="170"/>
      <c r="IPX169" s="170"/>
      <c r="IPY169" s="170"/>
      <c r="IPZ169" s="170"/>
      <c r="IQA169" s="170"/>
      <c r="IQB169" s="170"/>
      <c r="IQC169" s="170"/>
      <c r="IQD169" s="170"/>
      <c r="IQE169" s="170"/>
      <c r="IQF169" s="170"/>
      <c r="IQG169" s="170"/>
      <c r="IQH169" s="170"/>
      <c r="IQI169" s="170"/>
      <c r="IQJ169" s="170"/>
      <c r="IQK169" s="170"/>
      <c r="IQL169" s="170"/>
      <c r="IQM169" s="170"/>
      <c r="IQN169" s="170"/>
      <c r="IQO169" s="170"/>
      <c r="IQP169" s="170"/>
      <c r="IQQ169" s="170"/>
      <c r="IQR169" s="170"/>
      <c r="IQS169" s="170"/>
      <c r="IQT169" s="170"/>
      <c r="IQU169" s="170"/>
      <c r="IQV169" s="170"/>
      <c r="IQW169" s="170"/>
      <c r="IQX169" s="170"/>
      <c r="IQY169" s="170"/>
      <c r="IQZ169" s="170"/>
      <c r="IRA169" s="170"/>
      <c r="IRB169" s="170"/>
      <c r="IRC169" s="170"/>
      <c r="IRD169" s="170"/>
      <c r="IRE169" s="170"/>
      <c r="IRF169" s="170"/>
      <c r="IRG169" s="170"/>
      <c r="IRH169" s="170"/>
      <c r="IRI169" s="170"/>
      <c r="IRJ169" s="170"/>
      <c r="IRK169" s="170"/>
      <c r="IRL169" s="170"/>
      <c r="IRM169" s="170"/>
      <c r="IRN169" s="170"/>
      <c r="IRO169" s="170"/>
      <c r="IRP169" s="170"/>
      <c r="IRQ169" s="170"/>
      <c r="IRR169" s="170"/>
      <c r="IRS169" s="170"/>
      <c r="IRT169" s="170"/>
      <c r="IRU169" s="170"/>
      <c r="IRV169" s="170"/>
      <c r="IRW169" s="170"/>
      <c r="IRX169" s="170"/>
      <c r="IRY169" s="170"/>
      <c r="IRZ169" s="170"/>
      <c r="ISA169" s="170"/>
      <c r="ISB169" s="170"/>
      <c r="ISC169" s="170"/>
      <c r="ISD169" s="170"/>
      <c r="ISE169" s="170"/>
      <c r="ISF169" s="170"/>
      <c r="ISG169" s="170"/>
      <c r="ISH169" s="170"/>
      <c r="ISI169" s="170"/>
      <c r="ISJ169" s="170"/>
      <c r="ISK169" s="170"/>
      <c r="ISL169" s="170"/>
      <c r="ISM169" s="170"/>
      <c r="ISN169" s="170"/>
      <c r="ISO169" s="170"/>
      <c r="ISP169" s="170"/>
      <c r="ISQ169" s="170"/>
      <c r="ISR169" s="170"/>
      <c r="ISS169" s="170"/>
      <c r="IST169" s="170"/>
      <c r="ISU169" s="170"/>
      <c r="ISV169" s="170"/>
      <c r="ISW169" s="170"/>
      <c r="ISX169" s="170"/>
      <c r="ISY169" s="170"/>
      <c r="ISZ169" s="170"/>
      <c r="ITA169" s="170"/>
      <c r="ITB169" s="170"/>
      <c r="ITC169" s="170"/>
      <c r="ITD169" s="170"/>
      <c r="ITE169" s="170"/>
      <c r="ITF169" s="170"/>
      <c r="ITG169" s="170"/>
      <c r="ITH169" s="170"/>
      <c r="ITI169" s="170"/>
      <c r="ITJ169" s="170"/>
      <c r="ITK169" s="170"/>
      <c r="ITL169" s="170"/>
      <c r="ITM169" s="170"/>
      <c r="ITN169" s="170"/>
      <c r="ITO169" s="170"/>
      <c r="ITP169" s="170"/>
      <c r="ITQ169" s="170"/>
      <c r="ITR169" s="170"/>
      <c r="ITS169" s="170"/>
      <c r="ITT169" s="170"/>
      <c r="ITU169" s="170"/>
      <c r="ITV169" s="170"/>
      <c r="ITW169" s="170"/>
      <c r="ITX169" s="170"/>
      <c r="ITY169" s="170"/>
      <c r="ITZ169" s="170"/>
      <c r="IUA169" s="170"/>
      <c r="IUB169" s="170"/>
      <c r="IUC169" s="170"/>
      <c r="IUD169" s="170"/>
      <c r="IUE169" s="170"/>
      <c r="IUF169" s="170"/>
      <c r="IUG169" s="170"/>
      <c r="IUH169" s="170"/>
      <c r="IUI169" s="170"/>
      <c r="IUJ169" s="170"/>
      <c r="IUK169" s="170"/>
      <c r="IUL169" s="170"/>
      <c r="IUM169" s="170"/>
      <c r="IUN169" s="170"/>
      <c r="IUO169" s="170"/>
      <c r="IUP169" s="170"/>
      <c r="IUQ169" s="170"/>
      <c r="IUR169" s="170"/>
      <c r="IUS169" s="170"/>
      <c r="IUT169" s="170"/>
      <c r="IUU169" s="170"/>
      <c r="IUV169" s="170"/>
      <c r="IUW169" s="170"/>
      <c r="IUX169" s="170"/>
      <c r="IUY169" s="170"/>
      <c r="IUZ169" s="170"/>
      <c r="IVA169" s="170"/>
      <c r="IVB169" s="170"/>
      <c r="IVC169" s="170"/>
      <c r="IVD169" s="170"/>
      <c r="IVE169" s="170"/>
      <c r="IVF169" s="170"/>
      <c r="IVG169" s="170"/>
      <c r="IVH169" s="170"/>
      <c r="IVI169" s="170"/>
      <c r="IVJ169" s="170"/>
      <c r="IVK169" s="170"/>
      <c r="IVL169" s="170"/>
      <c r="IVM169" s="170"/>
      <c r="IVN169" s="170"/>
      <c r="IVO169" s="170"/>
      <c r="IVP169" s="170"/>
      <c r="IVQ169" s="170"/>
      <c r="IVR169" s="170"/>
      <c r="IVS169" s="170"/>
      <c r="IVT169" s="170"/>
      <c r="IVU169" s="170"/>
      <c r="IVV169" s="170"/>
      <c r="IVW169" s="170"/>
      <c r="IVX169" s="170"/>
      <c r="IVY169" s="170"/>
      <c r="IVZ169" s="170"/>
      <c r="IWA169" s="170"/>
      <c r="IWB169" s="170"/>
      <c r="IWC169" s="170"/>
      <c r="IWD169" s="170"/>
      <c r="IWE169" s="170"/>
      <c r="IWF169" s="170"/>
      <c r="IWG169" s="170"/>
      <c r="IWH169" s="170"/>
      <c r="IWI169" s="170"/>
      <c r="IWJ169" s="170"/>
      <c r="IWK169" s="170"/>
      <c r="IWL169" s="170"/>
      <c r="IWM169" s="170"/>
      <c r="IWN169" s="170"/>
      <c r="IWO169" s="170"/>
      <c r="IWP169" s="170"/>
      <c r="IWQ169" s="170"/>
      <c r="IWR169" s="170"/>
      <c r="IWS169" s="170"/>
      <c r="IWT169" s="170"/>
      <c r="IWU169" s="170"/>
      <c r="IWV169" s="170"/>
      <c r="IWW169" s="170"/>
      <c r="IWX169" s="170"/>
      <c r="IWY169" s="170"/>
      <c r="IWZ169" s="170"/>
      <c r="IXA169" s="170"/>
      <c r="IXB169" s="170"/>
      <c r="IXC169" s="170"/>
      <c r="IXD169" s="170"/>
      <c r="IXE169" s="170"/>
      <c r="IXF169" s="170"/>
      <c r="IXG169" s="170"/>
      <c r="IXH169" s="170"/>
      <c r="IXI169" s="170"/>
      <c r="IXJ169" s="170"/>
      <c r="IXK169" s="170"/>
      <c r="IXL169" s="170"/>
      <c r="IXM169" s="170"/>
      <c r="IXN169" s="170"/>
      <c r="IXO169" s="170"/>
      <c r="IXP169" s="170"/>
      <c r="IXQ169" s="170"/>
      <c r="IXR169" s="170"/>
      <c r="IXS169" s="170"/>
      <c r="IXT169" s="170"/>
      <c r="IXU169" s="170"/>
      <c r="IXV169" s="170"/>
      <c r="IXW169" s="170"/>
      <c r="IXX169" s="170"/>
      <c r="IXY169" s="170"/>
      <c r="IXZ169" s="170"/>
      <c r="IYA169" s="170"/>
      <c r="IYB169" s="170"/>
      <c r="IYC169" s="170"/>
      <c r="IYD169" s="170"/>
      <c r="IYE169" s="170"/>
      <c r="IYF169" s="170"/>
      <c r="IYG169" s="170"/>
      <c r="IYH169" s="170"/>
      <c r="IYI169" s="170"/>
      <c r="IYJ169" s="170"/>
      <c r="IYK169" s="170"/>
      <c r="IYL169" s="170"/>
      <c r="IYM169" s="170"/>
      <c r="IYN169" s="170"/>
      <c r="IYO169" s="170"/>
      <c r="IYP169" s="170"/>
      <c r="IYQ169" s="170"/>
      <c r="IYR169" s="170"/>
      <c r="IYS169" s="170"/>
      <c r="IYT169" s="170"/>
      <c r="IYU169" s="170"/>
      <c r="IYV169" s="170"/>
      <c r="IYW169" s="170"/>
      <c r="IYX169" s="170"/>
      <c r="IYY169" s="170"/>
      <c r="IYZ169" s="170"/>
      <c r="IZA169" s="170"/>
      <c r="IZB169" s="170"/>
      <c r="IZC169" s="170"/>
      <c r="IZD169" s="170"/>
      <c r="IZE169" s="170"/>
      <c r="IZF169" s="170"/>
      <c r="IZG169" s="170"/>
      <c r="IZH169" s="170"/>
      <c r="IZI169" s="170"/>
      <c r="IZJ169" s="170"/>
      <c r="IZK169" s="170"/>
      <c r="IZL169" s="170"/>
      <c r="IZM169" s="170"/>
      <c r="IZN169" s="170"/>
      <c r="IZO169" s="170"/>
      <c r="IZP169" s="170"/>
      <c r="IZQ169" s="170"/>
      <c r="IZR169" s="170"/>
      <c r="IZS169" s="170"/>
      <c r="IZT169" s="170"/>
      <c r="IZU169" s="170"/>
      <c r="IZV169" s="170"/>
      <c r="IZW169" s="170"/>
      <c r="IZX169" s="170"/>
      <c r="IZY169" s="170"/>
      <c r="IZZ169" s="170"/>
      <c r="JAA169" s="170"/>
      <c r="JAB169" s="170"/>
      <c r="JAC169" s="170"/>
      <c r="JAD169" s="170"/>
      <c r="JAE169" s="170"/>
      <c r="JAF169" s="170"/>
      <c r="JAG169" s="170"/>
      <c r="JAH169" s="170"/>
      <c r="JAI169" s="170"/>
      <c r="JAJ169" s="170"/>
      <c r="JAK169" s="170"/>
      <c r="JAL169" s="170"/>
      <c r="JAM169" s="170"/>
      <c r="JAN169" s="170"/>
      <c r="JAO169" s="170"/>
      <c r="JAP169" s="170"/>
      <c r="JAQ169" s="170"/>
      <c r="JAR169" s="170"/>
      <c r="JAS169" s="170"/>
      <c r="JAT169" s="170"/>
      <c r="JAU169" s="170"/>
      <c r="JAV169" s="170"/>
      <c r="JAW169" s="170"/>
      <c r="JAX169" s="170"/>
      <c r="JAY169" s="170"/>
      <c r="JAZ169" s="170"/>
      <c r="JBA169" s="170"/>
      <c r="JBB169" s="170"/>
      <c r="JBC169" s="170"/>
      <c r="JBD169" s="170"/>
      <c r="JBE169" s="170"/>
      <c r="JBF169" s="170"/>
      <c r="JBG169" s="170"/>
      <c r="JBH169" s="170"/>
      <c r="JBI169" s="170"/>
      <c r="JBJ169" s="170"/>
      <c r="JBK169" s="170"/>
      <c r="JBL169" s="170"/>
      <c r="JBM169" s="170"/>
      <c r="JBN169" s="170"/>
      <c r="JBO169" s="170"/>
      <c r="JBP169" s="170"/>
      <c r="JBQ169" s="170"/>
      <c r="JBR169" s="170"/>
      <c r="JBS169" s="170"/>
      <c r="JBT169" s="170"/>
      <c r="JBU169" s="170"/>
      <c r="JBV169" s="170"/>
      <c r="JBW169" s="170"/>
      <c r="JBX169" s="170"/>
      <c r="JBY169" s="170"/>
      <c r="JBZ169" s="170"/>
      <c r="JCA169" s="170"/>
      <c r="JCB169" s="170"/>
      <c r="JCC169" s="170"/>
      <c r="JCD169" s="170"/>
      <c r="JCE169" s="170"/>
      <c r="JCF169" s="170"/>
      <c r="JCG169" s="170"/>
      <c r="JCH169" s="170"/>
      <c r="JCI169" s="170"/>
      <c r="JCJ169" s="170"/>
      <c r="JCK169" s="170"/>
      <c r="JCL169" s="170"/>
      <c r="JCM169" s="170"/>
      <c r="JCN169" s="170"/>
      <c r="JCO169" s="170"/>
      <c r="JCP169" s="170"/>
      <c r="JCQ169" s="170"/>
      <c r="JCR169" s="170"/>
      <c r="JCS169" s="170"/>
      <c r="JCT169" s="170"/>
      <c r="JCU169" s="170"/>
      <c r="JCV169" s="170"/>
      <c r="JCW169" s="170"/>
      <c r="JCX169" s="170"/>
      <c r="JCY169" s="170"/>
      <c r="JCZ169" s="170"/>
      <c r="JDA169" s="170"/>
      <c r="JDB169" s="170"/>
      <c r="JDC169" s="170"/>
      <c r="JDD169" s="170"/>
      <c r="JDE169" s="170"/>
      <c r="JDF169" s="170"/>
      <c r="JDG169" s="170"/>
      <c r="JDH169" s="170"/>
      <c r="JDI169" s="170"/>
      <c r="JDJ169" s="170"/>
      <c r="JDK169" s="170"/>
      <c r="JDL169" s="170"/>
      <c r="JDM169" s="170"/>
      <c r="JDN169" s="170"/>
      <c r="JDO169" s="170"/>
      <c r="JDP169" s="170"/>
      <c r="JDQ169" s="170"/>
      <c r="JDR169" s="170"/>
      <c r="JDS169" s="170"/>
      <c r="JDT169" s="170"/>
      <c r="JDU169" s="170"/>
      <c r="JDV169" s="170"/>
      <c r="JDW169" s="170"/>
      <c r="JDX169" s="170"/>
      <c r="JDY169" s="170"/>
      <c r="JDZ169" s="170"/>
      <c r="JEA169" s="170"/>
      <c r="JEB169" s="170"/>
      <c r="JEC169" s="170"/>
      <c r="JED169" s="170"/>
      <c r="JEE169" s="170"/>
      <c r="JEF169" s="170"/>
      <c r="JEG169" s="170"/>
      <c r="JEH169" s="170"/>
      <c r="JEI169" s="170"/>
      <c r="JEJ169" s="170"/>
      <c r="JEK169" s="170"/>
      <c r="JEL169" s="170"/>
      <c r="JEM169" s="170"/>
      <c r="JEN169" s="170"/>
      <c r="JEO169" s="170"/>
      <c r="JEP169" s="170"/>
      <c r="JEQ169" s="170"/>
      <c r="JER169" s="170"/>
      <c r="JES169" s="170"/>
      <c r="JET169" s="170"/>
      <c r="JEU169" s="170"/>
      <c r="JEV169" s="170"/>
      <c r="JEW169" s="170"/>
      <c r="JEX169" s="170"/>
      <c r="JEY169" s="170"/>
      <c r="JEZ169" s="170"/>
      <c r="JFA169" s="170"/>
      <c r="JFB169" s="170"/>
      <c r="JFC169" s="170"/>
      <c r="JFD169" s="170"/>
      <c r="JFE169" s="170"/>
      <c r="JFF169" s="170"/>
      <c r="JFG169" s="170"/>
      <c r="JFH169" s="170"/>
      <c r="JFI169" s="170"/>
      <c r="JFJ169" s="170"/>
      <c r="JFK169" s="170"/>
      <c r="JFL169" s="170"/>
      <c r="JFM169" s="170"/>
      <c r="JFN169" s="170"/>
      <c r="JFO169" s="170"/>
      <c r="JFP169" s="170"/>
      <c r="JFQ169" s="170"/>
      <c r="JFR169" s="170"/>
      <c r="JFS169" s="170"/>
      <c r="JFT169" s="170"/>
      <c r="JFU169" s="170"/>
      <c r="JFV169" s="170"/>
      <c r="JFW169" s="170"/>
      <c r="JFX169" s="170"/>
      <c r="JFY169" s="170"/>
      <c r="JFZ169" s="170"/>
      <c r="JGA169" s="170"/>
      <c r="JGB169" s="170"/>
      <c r="JGC169" s="170"/>
      <c r="JGD169" s="170"/>
      <c r="JGE169" s="170"/>
      <c r="JGF169" s="170"/>
      <c r="JGG169" s="170"/>
      <c r="JGH169" s="170"/>
      <c r="JGI169" s="170"/>
      <c r="JGJ169" s="170"/>
      <c r="JGK169" s="170"/>
      <c r="JGL169" s="170"/>
      <c r="JGM169" s="170"/>
      <c r="JGN169" s="170"/>
      <c r="JGO169" s="170"/>
      <c r="JGP169" s="170"/>
      <c r="JGQ169" s="170"/>
      <c r="JGR169" s="170"/>
      <c r="JGS169" s="170"/>
      <c r="JGT169" s="170"/>
      <c r="JGU169" s="170"/>
      <c r="JGV169" s="170"/>
      <c r="JGW169" s="170"/>
      <c r="JGX169" s="170"/>
      <c r="JGY169" s="170"/>
      <c r="JGZ169" s="170"/>
      <c r="JHA169" s="170"/>
      <c r="JHB169" s="170"/>
      <c r="JHC169" s="170"/>
      <c r="JHD169" s="170"/>
      <c r="JHE169" s="170"/>
      <c r="JHF169" s="170"/>
      <c r="JHG169" s="170"/>
      <c r="JHH169" s="170"/>
      <c r="JHI169" s="170"/>
      <c r="JHJ169" s="170"/>
      <c r="JHK169" s="170"/>
      <c r="JHL169" s="170"/>
      <c r="JHM169" s="170"/>
      <c r="JHN169" s="170"/>
      <c r="JHO169" s="170"/>
      <c r="JHP169" s="170"/>
      <c r="JHQ169" s="170"/>
      <c r="JHR169" s="170"/>
      <c r="JHS169" s="170"/>
      <c r="JHT169" s="170"/>
      <c r="JHU169" s="170"/>
      <c r="JHV169" s="170"/>
      <c r="JHW169" s="170"/>
      <c r="JHX169" s="170"/>
      <c r="JHY169" s="170"/>
      <c r="JHZ169" s="170"/>
      <c r="JIA169" s="170"/>
      <c r="JIB169" s="170"/>
      <c r="JIC169" s="170"/>
      <c r="JID169" s="170"/>
      <c r="JIE169" s="170"/>
      <c r="JIF169" s="170"/>
      <c r="JIG169" s="170"/>
      <c r="JIH169" s="170"/>
      <c r="JII169" s="170"/>
      <c r="JIJ169" s="170"/>
      <c r="JIK169" s="170"/>
      <c r="JIL169" s="170"/>
      <c r="JIM169" s="170"/>
      <c r="JIN169" s="170"/>
      <c r="JIO169" s="170"/>
      <c r="JIP169" s="170"/>
      <c r="JIQ169" s="170"/>
      <c r="JIR169" s="170"/>
      <c r="JIS169" s="170"/>
      <c r="JIT169" s="170"/>
      <c r="JIU169" s="170"/>
      <c r="JIV169" s="170"/>
      <c r="JIW169" s="170"/>
      <c r="JIX169" s="170"/>
      <c r="JIY169" s="170"/>
      <c r="JIZ169" s="170"/>
      <c r="JJA169" s="170"/>
      <c r="JJB169" s="170"/>
      <c r="JJC169" s="170"/>
      <c r="JJD169" s="170"/>
      <c r="JJE169" s="170"/>
      <c r="JJF169" s="170"/>
      <c r="JJG169" s="170"/>
      <c r="JJH169" s="170"/>
      <c r="JJI169" s="170"/>
      <c r="JJJ169" s="170"/>
      <c r="JJK169" s="170"/>
      <c r="JJL169" s="170"/>
      <c r="JJM169" s="170"/>
      <c r="JJN169" s="170"/>
      <c r="JJO169" s="170"/>
      <c r="JJP169" s="170"/>
      <c r="JJQ169" s="170"/>
      <c r="JJR169" s="170"/>
      <c r="JJS169" s="170"/>
      <c r="JJT169" s="170"/>
      <c r="JJU169" s="170"/>
      <c r="JJV169" s="170"/>
      <c r="JJW169" s="170"/>
      <c r="JJX169" s="170"/>
      <c r="JJY169" s="170"/>
      <c r="JJZ169" s="170"/>
      <c r="JKA169" s="170"/>
      <c r="JKB169" s="170"/>
      <c r="JKC169" s="170"/>
      <c r="JKD169" s="170"/>
      <c r="JKE169" s="170"/>
      <c r="JKF169" s="170"/>
      <c r="JKG169" s="170"/>
      <c r="JKH169" s="170"/>
      <c r="JKI169" s="170"/>
      <c r="JKJ169" s="170"/>
      <c r="JKK169" s="170"/>
      <c r="JKL169" s="170"/>
      <c r="JKM169" s="170"/>
      <c r="JKN169" s="170"/>
      <c r="JKO169" s="170"/>
      <c r="JKP169" s="170"/>
      <c r="JKQ169" s="170"/>
      <c r="JKR169" s="170"/>
      <c r="JKS169" s="170"/>
      <c r="JKT169" s="170"/>
      <c r="JKU169" s="170"/>
      <c r="JKV169" s="170"/>
      <c r="JKW169" s="170"/>
      <c r="JKX169" s="170"/>
      <c r="JKY169" s="170"/>
      <c r="JKZ169" s="170"/>
      <c r="JLA169" s="170"/>
      <c r="JLB169" s="170"/>
      <c r="JLC169" s="170"/>
      <c r="JLD169" s="170"/>
      <c r="JLE169" s="170"/>
      <c r="JLF169" s="170"/>
      <c r="JLG169" s="170"/>
      <c r="JLH169" s="170"/>
      <c r="JLI169" s="170"/>
      <c r="JLJ169" s="170"/>
      <c r="JLK169" s="170"/>
      <c r="JLL169" s="170"/>
      <c r="JLM169" s="170"/>
      <c r="JLN169" s="170"/>
      <c r="JLO169" s="170"/>
      <c r="JLP169" s="170"/>
      <c r="JLQ169" s="170"/>
      <c r="JLR169" s="170"/>
      <c r="JLS169" s="170"/>
      <c r="JLT169" s="170"/>
      <c r="JLU169" s="170"/>
      <c r="JLV169" s="170"/>
      <c r="JLW169" s="170"/>
      <c r="JLX169" s="170"/>
      <c r="JLY169" s="170"/>
      <c r="JLZ169" s="170"/>
      <c r="JMA169" s="170"/>
      <c r="JMB169" s="170"/>
      <c r="JMC169" s="170"/>
      <c r="JMD169" s="170"/>
      <c r="JME169" s="170"/>
      <c r="JMF169" s="170"/>
      <c r="JMG169" s="170"/>
      <c r="JMH169" s="170"/>
      <c r="JMI169" s="170"/>
      <c r="JMJ169" s="170"/>
      <c r="JMK169" s="170"/>
      <c r="JML169" s="170"/>
      <c r="JMM169" s="170"/>
      <c r="JMN169" s="170"/>
      <c r="JMO169" s="170"/>
      <c r="JMP169" s="170"/>
      <c r="JMQ169" s="170"/>
      <c r="JMR169" s="170"/>
      <c r="JMS169" s="170"/>
      <c r="JMT169" s="170"/>
      <c r="JMU169" s="170"/>
      <c r="JMV169" s="170"/>
      <c r="JMW169" s="170"/>
      <c r="JMX169" s="170"/>
      <c r="JMY169" s="170"/>
      <c r="JMZ169" s="170"/>
      <c r="JNA169" s="170"/>
      <c r="JNB169" s="170"/>
      <c r="JNC169" s="170"/>
      <c r="JND169" s="170"/>
      <c r="JNE169" s="170"/>
      <c r="JNF169" s="170"/>
      <c r="JNG169" s="170"/>
      <c r="JNH169" s="170"/>
      <c r="JNI169" s="170"/>
      <c r="JNJ169" s="170"/>
      <c r="JNK169" s="170"/>
      <c r="JNL169" s="170"/>
      <c r="JNM169" s="170"/>
      <c r="JNN169" s="170"/>
      <c r="JNO169" s="170"/>
      <c r="JNP169" s="170"/>
      <c r="JNQ169" s="170"/>
      <c r="JNR169" s="170"/>
      <c r="JNS169" s="170"/>
      <c r="JNT169" s="170"/>
      <c r="JNU169" s="170"/>
      <c r="JNV169" s="170"/>
      <c r="JNW169" s="170"/>
      <c r="JNX169" s="170"/>
      <c r="JNY169" s="170"/>
      <c r="JNZ169" s="170"/>
      <c r="JOA169" s="170"/>
      <c r="JOB169" s="170"/>
      <c r="JOC169" s="170"/>
      <c r="JOD169" s="170"/>
      <c r="JOE169" s="170"/>
      <c r="JOF169" s="170"/>
      <c r="JOG169" s="170"/>
      <c r="JOH169" s="170"/>
      <c r="JOI169" s="170"/>
      <c r="JOJ169" s="170"/>
      <c r="JOK169" s="170"/>
      <c r="JOL169" s="170"/>
      <c r="JOM169" s="170"/>
      <c r="JON169" s="170"/>
      <c r="JOO169" s="170"/>
      <c r="JOP169" s="170"/>
      <c r="JOQ169" s="170"/>
      <c r="JOR169" s="170"/>
      <c r="JOS169" s="170"/>
      <c r="JOT169" s="170"/>
      <c r="JOU169" s="170"/>
      <c r="JOV169" s="170"/>
      <c r="JOW169" s="170"/>
      <c r="JOX169" s="170"/>
      <c r="JOY169" s="170"/>
      <c r="JOZ169" s="170"/>
      <c r="JPA169" s="170"/>
      <c r="JPB169" s="170"/>
      <c r="JPC169" s="170"/>
      <c r="JPD169" s="170"/>
      <c r="JPE169" s="170"/>
      <c r="JPF169" s="170"/>
      <c r="JPG169" s="170"/>
      <c r="JPH169" s="170"/>
      <c r="JPI169" s="170"/>
      <c r="JPJ169" s="170"/>
      <c r="JPK169" s="170"/>
      <c r="JPL169" s="170"/>
      <c r="JPM169" s="170"/>
      <c r="JPN169" s="170"/>
      <c r="JPO169" s="170"/>
      <c r="JPP169" s="170"/>
      <c r="JPQ169" s="170"/>
      <c r="JPR169" s="170"/>
      <c r="JPS169" s="170"/>
      <c r="JPT169" s="170"/>
      <c r="JPU169" s="170"/>
      <c r="JPV169" s="170"/>
      <c r="JPW169" s="170"/>
      <c r="JPX169" s="170"/>
      <c r="JPY169" s="170"/>
      <c r="JPZ169" s="170"/>
      <c r="JQA169" s="170"/>
      <c r="JQB169" s="170"/>
      <c r="JQC169" s="170"/>
      <c r="JQD169" s="170"/>
      <c r="JQE169" s="170"/>
      <c r="JQF169" s="170"/>
      <c r="JQG169" s="170"/>
      <c r="JQH169" s="170"/>
      <c r="JQI169" s="170"/>
      <c r="JQJ169" s="170"/>
      <c r="JQK169" s="170"/>
      <c r="JQL169" s="170"/>
      <c r="JQM169" s="170"/>
      <c r="JQN169" s="170"/>
      <c r="JQO169" s="170"/>
      <c r="JQP169" s="170"/>
      <c r="JQQ169" s="170"/>
      <c r="JQR169" s="170"/>
      <c r="JQS169" s="170"/>
      <c r="JQT169" s="170"/>
      <c r="JQU169" s="170"/>
      <c r="JQV169" s="170"/>
      <c r="JQW169" s="170"/>
      <c r="JQX169" s="170"/>
      <c r="JQY169" s="170"/>
      <c r="JQZ169" s="170"/>
      <c r="JRA169" s="170"/>
      <c r="JRB169" s="170"/>
      <c r="JRC169" s="170"/>
      <c r="JRD169" s="170"/>
      <c r="JRE169" s="170"/>
      <c r="JRF169" s="170"/>
      <c r="JRG169" s="170"/>
      <c r="JRH169" s="170"/>
      <c r="JRI169" s="170"/>
      <c r="JRJ169" s="170"/>
      <c r="JRK169" s="170"/>
      <c r="JRL169" s="170"/>
      <c r="JRM169" s="170"/>
      <c r="JRN169" s="170"/>
      <c r="JRO169" s="170"/>
      <c r="JRP169" s="170"/>
      <c r="JRQ169" s="170"/>
      <c r="JRR169" s="170"/>
      <c r="JRS169" s="170"/>
      <c r="JRT169" s="170"/>
      <c r="JRU169" s="170"/>
      <c r="JRV169" s="170"/>
      <c r="JRW169" s="170"/>
      <c r="JRX169" s="170"/>
      <c r="JRY169" s="170"/>
      <c r="JRZ169" s="170"/>
      <c r="JSA169" s="170"/>
      <c r="JSB169" s="170"/>
      <c r="JSC169" s="170"/>
      <c r="JSD169" s="170"/>
      <c r="JSE169" s="170"/>
      <c r="JSF169" s="170"/>
      <c r="JSG169" s="170"/>
      <c r="JSH169" s="170"/>
      <c r="JSI169" s="170"/>
      <c r="JSJ169" s="170"/>
      <c r="JSK169" s="170"/>
      <c r="JSL169" s="170"/>
      <c r="JSM169" s="170"/>
      <c r="JSN169" s="170"/>
      <c r="JSO169" s="170"/>
      <c r="JSP169" s="170"/>
      <c r="JSQ169" s="170"/>
      <c r="JSR169" s="170"/>
      <c r="JSS169" s="170"/>
      <c r="JST169" s="170"/>
      <c r="JSU169" s="170"/>
      <c r="JSV169" s="170"/>
      <c r="JSW169" s="170"/>
      <c r="JSX169" s="170"/>
      <c r="JSY169" s="170"/>
      <c r="JSZ169" s="170"/>
      <c r="JTA169" s="170"/>
      <c r="JTB169" s="170"/>
      <c r="JTC169" s="170"/>
      <c r="JTD169" s="170"/>
      <c r="JTE169" s="170"/>
      <c r="JTF169" s="170"/>
      <c r="JTG169" s="170"/>
      <c r="JTH169" s="170"/>
      <c r="JTI169" s="170"/>
      <c r="JTJ169" s="170"/>
      <c r="JTK169" s="170"/>
      <c r="JTL169" s="170"/>
      <c r="JTM169" s="170"/>
      <c r="JTN169" s="170"/>
      <c r="JTO169" s="170"/>
      <c r="JTP169" s="170"/>
      <c r="JTQ169" s="170"/>
      <c r="JTR169" s="170"/>
      <c r="JTS169" s="170"/>
      <c r="JTT169" s="170"/>
      <c r="JTU169" s="170"/>
      <c r="JTV169" s="170"/>
      <c r="JTW169" s="170"/>
      <c r="JTX169" s="170"/>
      <c r="JTY169" s="170"/>
      <c r="JTZ169" s="170"/>
      <c r="JUA169" s="170"/>
      <c r="JUB169" s="170"/>
      <c r="JUC169" s="170"/>
      <c r="JUD169" s="170"/>
      <c r="JUE169" s="170"/>
      <c r="JUF169" s="170"/>
      <c r="JUG169" s="170"/>
      <c r="JUH169" s="170"/>
      <c r="JUI169" s="170"/>
      <c r="JUJ169" s="170"/>
      <c r="JUK169" s="170"/>
      <c r="JUL169" s="170"/>
      <c r="JUM169" s="170"/>
      <c r="JUN169" s="170"/>
      <c r="JUO169" s="170"/>
      <c r="JUP169" s="170"/>
      <c r="JUQ169" s="170"/>
      <c r="JUR169" s="170"/>
      <c r="JUS169" s="170"/>
      <c r="JUT169" s="170"/>
      <c r="JUU169" s="170"/>
      <c r="JUV169" s="170"/>
      <c r="JUW169" s="170"/>
      <c r="JUX169" s="170"/>
      <c r="JUY169" s="170"/>
      <c r="JUZ169" s="170"/>
      <c r="JVA169" s="170"/>
      <c r="JVB169" s="170"/>
      <c r="JVC169" s="170"/>
      <c r="JVD169" s="170"/>
      <c r="JVE169" s="170"/>
      <c r="JVF169" s="170"/>
      <c r="JVG169" s="170"/>
      <c r="JVH169" s="170"/>
      <c r="JVI169" s="170"/>
      <c r="JVJ169" s="170"/>
      <c r="JVK169" s="170"/>
      <c r="JVL169" s="170"/>
      <c r="JVM169" s="170"/>
      <c r="JVN169" s="170"/>
      <c r="JVO169" s="170"/>
      <c r="JVP169" s="170"/>
      <c r="JVQ169" s="170"/>
      <c r="JVR169" s="170"/>
      <c r="JVS169" s="170"/>
      <c r="JVT169" s="170"/>
      <c r="JVU169" s="170"/>
      <c r="JVV169" s="170"/>
      <c r="JVW169" s="170"/>
      <c r="JVX169" s="170"/>
      <c r="JVY169" s="170"/>
      <c r="JVZ169" s="170"/>
      <c r="JWA169" s="170"/>
      <c r="JWB169" s="170"/>
      <c r="JWC169" s="170"/>
      <c r="JWD169" s="170"/>
      <c r="JWE169" s="170"/>
      <c r="JWF169" s="170"/>
      <c r="JWG169" s="170"/>
      <c r="JWH169" s="170"/>
      <c r="JWI169" s="170"/>
      <c r="JWJ169" s="170"/>
      <c r="JWK169" s="170"/>
      <c r="JWL169" s="170"/>
      <c r="JWM169" s="170"/>
      <c r="JWN169" s="170"/>
      <c r="JWO169" s="170"/>
      <c r="JWP169" s="170"/>
      <c r="JWQ169" s="170"/>
      <c r="JWR169" s="170"/>
      <c r="JWS169" s="170"/>
      <c r="JWT169" s="170"/>
      <c r="JWU169" s="170"/>
      <c r="JWV169" s="170"/>
      <c r="JWW169" s="170"/>
      <c r="JWX169" s="170"/>
      <c r="JWY169" s="170"/>
      <c r="JWZ169" s="170"/>
      <c r="JXA169" s="170"/>
      <c r="JXB169" s="170"/>
      <c r="JXC169" s="170"/>
      <c r="JXD169" s="170"/>
      <c r="JXE169" s="170"/>
      <c r="JXF169" s="170"/>
      <c r="JXG169" s="170"/>
      <c r="JXH169" s="170"/>
      <c r="JXI169" s="170"/>
      <c r="JXJ169" s="170"/>
      <c r="JXK169" s="170"/>
      <c r="JXL169" s="170"/>
      <c r="JXM169" s="170"/>
      <c r="JXN169" s="170"/>
      <c r="JXO169" s="170"/>
      <c r="JXP169" s="170"/>
      <c r="JXQ169" s="170"/>
      <c r="JXR169" s="170"/>
      <c r="JXS169" s="170"/>
      <c r="JXT169" s="170"/>
      <c r="JXU169" s="170"/>
      <c r="JXV169" s="170"/>
      <c r="JXW169" s="170"/>
      <c r="JXX169" s="170"/>
      <c r="JXY169" s="170"/>
      <c r="JXZ169" s="170"/>
      <c r="JYA169" s="170"/>
      <c r="JYB169" s="170"/>
      <c r="JYC169" s="170"/>
      <c r="JYD169" s="170"/>
      <c r="JYE169" s="170"/>
      <c r="JYF169" s="170"/>
      <c r="JYG169" s="170"/>
      <c r="JYH169" s="170"/>
      <c r="JYI169" s="170"/>
      <c r="JYJ169" s="170"/>
      <c r="JYK169" s="170"/>
      <c r="JYL169" s="170"/>
      <c r="JYM169" s="170"/>
      <c r="JYN169" s="170"/>
      <c r="JYO169" s="170"/>
      <c r="JYP169" s="170"/>
      <c r="JYQ169" s="170"/>
      <c r="JYR169" s="170"/>
      <c r="JYS169" s="170"/>
      <c r="JYT169" s="170"/>
      <c r="JYU169" s="170"/>
      <c r="JYV169" s="170"/>
      <c r="JYW169" s="170"/>
      <c r="JYX169" s="170"/>
      <c r="JYY169" s="170"/>
      <c r="JYZ169" s="170"/>
      <c r="JZA169" s="170"/>
      <c r="JZB169" s="170"/>
      <c r="JZC169" s="170"/>
      <c r="JZD169" s="170"/>
      <c r="JZE169" s="170"/>
      <c r="JZF169" s="170"/>
      <c r="JZG169" s="170"/>
      <c r="JZH169" s="170"/>
      <c r="JZI169" s="170"/>
      <c r="JZJ169" s="170"/>
      <c r="JZK169" s="170"/>
      <c r="JZL169" s="170"/>
      <c r="JZM169" s="170"/>
      <c r="JZN169" s="170"/>
      <c r="JZO169" s="170"/>
      <c r="JZP169" s="170"/>
      <c r="JZQ169" s="170"/>
      <c r="JZR169" s="170"/>
      <c r="JZS169" s="170"/>
      <c r="JZT169" s="170"/>
      <c r="JZU169" s="170"/>
      <c r="JZV169" s="170"/>
      <c r="JZW169" s="170"/>
      <c r="JZX169" s="170"/>
      <c r="JZY169" s="170"/>
      <c r="JZZ169" s="170"/>
      <c r="KAA169" s="170"/>
      <c r="KAB169" s="170"/>
      <c r="KAC169" s="170"/>
      <c r="KAD169" s="170"/>
      <c r="KAE169" s="170"/>
      <c r="KAF169" s="170"/>
      <c r="KAG169" s="170"/>
      <c r="KAH169" s="170"/>
      <c r="KAI169" s="170"/>
      <c r="KAJ169" s="170"/>
      <c r="KAK169" s="170"/>
      <c r="KAL169" s="170"/>
      <c r="KAM169" s="170"/>
      <c r="KAN169" s="170"/>
      <c r="KAO169" s="170"/>
      <c r="KAP169" s="170"/>
      <c r="KAQ169" s="170"/>
      <c r="KAR169" s="170"/>
      <c r="KAS169" s="170"/>
      <c r="KAT169" s="170"/>
      <c r="KAU169" s="170"/>
      <c r="KAV169" s="170"/>
      <c r="KAW169" s="170"/>
      <c r="KAX169" s="170"/>
      <c r="KAY169" s="170"/>
      <c r="KAZ169" s="170"/>
      <c r="KBA169" s="170"/>
      <c r="KBB169" s="170"/>
      <c r="KBC169" s="170"/>
      <c r="KBD169" s="170"/>
      <c r="KBE169" s="170"/>
      <c r="KBF169" s="170"/>
      <c r="KBG169" s="170"/>
      <c r="KBH169" s="170"/>
      <c r="KBI169" s="170"/>
      <c r="KBJ169" s="170"/>
      <c r="KBK169" s="170"/>
      <c r="KBL169" s="170"/>
      <c r="KBM169" s="170"/>
      <c r="KBN169" s="170"/>
      <c r="KBO169" s="170"/>
      <c r="KBP169" s="170"/>
      <c r="KBQ169" s="170"/>
      <c r="KBR169" s="170"/>
      <c r="KBS169" s="170"/>
      <c r="KBT169" s="170"/>
      <c r="KBU169" s="170"/>
      <c r="KBV169" s="170"/>
      <c r="KBW169" s="170"/>
      <c r="KBX169" s="170"/>
      <c r="KBY169" s="170"/>
      <c r="KBZ169" s="170"/>
      <c r="KCA169" s="170"/>
      <c r="KCB169" s="170"/>
      <c r="KCC169" s="170"/>
      <c r="KCD169" s="170"/>
      <c r="KCE169" s="170"/>
      <c r="KCF169" s="170"/>
      <c r="KCG169" s="170"/>
      <c r="KCH169" s="170"/>
      <c r="KCI169" s="170"/>
      <c r="KCJ169" s="170"/>
      <c r="KCK169" s="170"/>
      <c r="KCL169" s="170"/>
      <c r="KCM169" s="170"/>
      <c r="KCN169" s="170"/>
      <c r="KCO169" s="170"/>
      <c r="KCP169" s="170"/>
      <c r="KCQ169" s="170"/>
      <c r="KCR169" s="170"/>
      <c r="KCS169" s="170"/>
      <c r="KCT169" s="170"/>
      <c r="KCU169" s="170"/>
      <c r="KCV169" s="170"/>
      <c r="KCW169" s="170"/>
      <c r="KCX169" s="170"/>
      <c r="KCY169" s="170"/>
      <c r="KCZ169" s="170"/>
      <c r="KDA169" s="170"/>
      <c r="KDB169" s="170"/>
      <c r="KDC169" s="170"/>
      <c r="KDD169" s="170"/>
      <c r="KDE169" s="170"/>
      <c r="KDF169" s="170"/>
      <c r="KDG169" s="170"/>
      <c r="KDH169" s="170"/>
      <c r="KDI169" s="170"/>
      <c r="KDJ169" s="170"/>
      <c r="KDK169" s="170"/>
      <c r="KDL169" s="170"/>
      <c r="KDM169" s="170"/>
      <c r="KDN169" s="170"/>
      <c r="KDO169" s="170"/>
      <c r="KDP169" s="170"/>
      <c r="KDQ169" s="170"/>
      <c r="KDR169" s="170"/>
      <c r="KDS169" s="170"/>
      <c r="KDT169" s="170"/>
      <c r="KDU169" s="170"/>
      <c r="KDV169" s="170"/>
      <c r="KDW169" s="170"/>
      <c r="KDX169" s="170"/>
      <c r="KDY169" s="170"/>
      <c r="KDZ169" s="170"/>
      <c r="KEA169" s="170"/>
      <c r="KEB169" s="170"/>
      <c r="KEC169" s="170"/>
      <c r="KED169" s="170"/>
      <c r="KEE169" s="170"/>
      <c r="KEF169" s="170"/>
      <c r="KEG169" s="170"/>
      <c r="KEH169" s="170"/>
      <c r="KEI169" s="170"/>
      <c r="KEJ169" s="170"/>
      <c r="KEK169" s="170"/>
      <c r="KEL169" s="170"/>
      <c r="KEM169" s="170"/>
      <c r="KEN169" s="170"/>
      <c r="KEO169" s="170"/>
      <c r="KEP169" s="170"/>
      <c r="KEQ169" s="170"/>
      <c r="KER169" s="170"/>
      <c r="KES169" s="170"/>
      <c r="KET169" s="170"/>
      <c r="KEU169" s="170"/>
      <c r="KEV169" s="170"/>
      <c r="KEW169" s="170"/>
      <c r="KEX169" s="170"/>
      <c r="KEY169" s="170"/>
      <c r="KEZ169" s="170"/>
      <c r="KFA169" s="170"/>
      <c r="KFB169" s="170"/>
      <c r="KFC169" s="170"/>
      <c r="KFD169" s="170"/>
      <c r="KFE169" s="170"/>
      <c r="KFF169" s="170"/>
      <c r="KFG169" s="170"/>
      <c r="KFH169" s="170"/>
      <c r="KFI169" s="170"/>
      <c r="KFJ169" s="170"/>
      <c r="KFK169" s="170"/>
      <c r="KFL169" s="170"/>
      <c r="KFM169" s="170"/>
      <c r="KFN169" s="170"/>
      <c r="KFO169" s="170"/>
      <c r="KFP169" s="170"/>
      <c r="KFQ169" s="170"/>
      <c r="KFR169" s="170"/>
      <c r="KFS169" s="170"/>
      <c r="KFT169" s="170"/>
      <c r="KFU169" s="170"/>
      <c r="KFV169" s="170"/>
      <c r="KFW169" s="170"/>
      <c r="KFX169" s="170"/>
      <c r="KFY169" s="170"/>
      <c r="KFZ169" s="170"/>
      <c r="KGA169" s="170"/>
      <c r="KGB169" s="170"/>
      <c r="KGC169" s="170"/>
      <c r="KGD169" s="170"/>
      <c r="KGE169" s="170"/>
      <c r="KGF169" s="170"/>
      <c r="KGG169" s="170"/>
      <c r="KGH169" s="170"/>
      <c r="KGI169" s="170"/>
      <c r="KGJ169" s="170"/>
      <c r="KGK169" s="170"/>
      <c r="KGL169" s="170"/>
      <c r="KGM169" s="170"/>
      <c r="KGN169" s="170"/>
      <c r="KGO169" s="170"/>
      <c r="KGP169" s="170"/>
      <c r="KGQ169" s="170"/>
      <c r="KGR169" s="170"/>
      <c r="KGS169" s="170"/>
      <c r="KGT169" s="170"/>
      <c r="KGU169" s="170"/>
      <c r="KGV169" s="170"/>
      <c r="KGW169" s="170"/>
      <c r="KGX169" s="170"/>
      <c r="KGY169" s="170"/>
      <c r="KGZ169" s="170"/>
      <c r="KHA169" s="170"/>
      <c r="KHB169" s="170"/>
      <c r="KHC169" s="170"/>
      <c r="KHD169" s="170"/>
      <c r="KHE169" s="170"/>
      <c r="KHF169" s="170"/>
      <c r="KHG169" s="170"/>
      <c r="KHH169" s="170"/>
      <c r="KHI169" s="170"/>
      <c r="KHJ169" s="170"/>
      <c r="KHK169" s="170"/>
      <c r="KHL169" s="170"/>
      <c r="KHM169" s="170"/>
      <c r="KHN169" s="170"/>
      <c r="KHO169" s="170"/>
      <c r="KHP169" s="170"/>
      <c r="KHQ169" s="170"/>
      <c r="KHR169" s="170"/>
      <c r="KHS169" s="170"/>
      <c r="KHT169" s="170"/>
      <c r="KHU169" s="170"/>
      <c r="KHV169" s="170"/>
      <c r="KHW169" s="170"/>
      <c r="KHX169" s="170"/>
      <c r="KHY169" s="170"/>
      <c r="KHZ169" s="170"/>
      <c r="KIA169" s="170"/>
      <c r="KIB169" s="170"/>
      <c r="KIC169" s="170"/>
      <c r="KID169" s="170"/>
      <c r="KIE169" s="170"/>
      <c r="KIF169" s="170"/>
      <c r="KIG169" s="170"/>
      <c r="KIH169" s="170"/>
      <c r="KII169" s="170"/>
      <c r="KIJ169" s="170"/>
      <c r="KIK169" s="170"/>
      <c r="KIL169" s="170"/>
      <c r="KIM169" s="170"/>
      <c r="KIN169" s="170"/>
      <c r="KIO169" s="170"/>
      <c r="KIP169" s="170"/>
      <c r="KIQ169" s="170"/>
      <c r="KIR169" s="170"/>
      <c r="KIS169" s="170"/>
      <c r="KIT169" s="170"/>
      <c r="KIU169" s="170"/>
      <c r="KIV169" s="170"/>
      <c r="KIW169" s="170"/>
      <c r="KIX169" s="170"/>
      <c r="KIY169" s="170"/>
      <c r="KIZ169" s="170"/>
      <c r="KJA169" s="170"/>
      <c r="KJB169" s="170"/>
      <c r="KJC169" s="170"/>
      <c r="KJD169" s="170"/>
      <c r="KJE169" s="170"/>
      <c r="KJF169" s="170"/>
      <c r="KJG169" s="170"/>
      <c r="KJH169" s="170"/>
      <c r="KJI169" s="170"/>
      <c r="KJJ169" s="170"/>
      <c r="KJK169" s="170"/>
      <c r="KJL169" s="170"/>
      <c r="KJM169" s="170"/>
      <c r="KJN169" s="170"/>
      <c r="KJO169" s="170"/>
      <c r="KJP169" s="170"/>
      <c r="KJQ169" s="170"/>
      <c r="KJR169" s="170"/>
      <c r="KJS169" s="170"/>
      <c r="KJT169" s="170"/>
      <c r="KJU169" s="170"/>
      <c r="KJV169" s="170"/>
      <c r="KJW169" s="170"/>
      <c r="KJX169" s="170"/>
      <c r="KJY169" s="170"/>
      <c r="KJZ169" s="170"/>
      <c r="KKA169" s="170"/>
      <c r="KKB169" s="170"/>
      <c r="KKC169" s="170"/>
      <c r="KKD169" s="170"/>
      <c r="KKE169" s="170"/>
      <c r="KKF169" s="170"/>
      <c r="KKG169" s="170"/>
      <c r="KKH169" s="170"/>
      <c r="KKI169" s="170"/>
      <c r="KKJ169" s="170"/>
      <c r="KKK169" s="170"/>
      <c r="KKL169" s="170"/>
      <c r="KKM169" s="170"/>
      <c r="KKN169" s="170"/>
      <c r="KKO169" s="170"/>
      <c r="KKP169" s="170"/>
      <c r="KKQ169" s="170"/>
      <c r="KKR169" s="170"/>
      <c r="KKS169" s="170"/>
      <c r="KKT169" s="170"/>
      <c r="KKU169" s="170"/>
      <c r="KKV169" s="170"/>
      <c r="KKW169" s="170"/>
      <c r="KKX169" s="170"/>
      <c r="KKY169" s="170"/>
      <c r="KKZ169" s="170"/>
      <c r="KLA169" s="170"/>
      <c r="KLB169" s="170"/>
      <c r="KLC169" s="170"/>
      <c r="KLD169" s="170"/>
      <c r="KLE169" s="170"/>
      <c r="KLF169" s="170"/>
      <c r="KLG169" s="170"/>
      <c r="KLH169" s="170"/>
      <c r="KLI169" s="170"/>
      <c r="KLJ169" s="170"/>
      <c r="KLK169" s="170"/>
      <c r="KLL169" s="170"/>
      <c r="KLM169" s="170"/>
      <c r="KLN169" s="170"/>
      <c r="KLO169" s="170"/>
      <c r="KLP169" s="170"/>
      <c r="KLQ169" s="170"/>
      <c r="KLR169" s="170"/>
      <c r="KLS169" s="170"/>
      <c r="KLT169" s="170"/>
      <c r="KLU169" s="170"/>
      <c r="KLV169" s="170"/>
      <c r="KLW169" s="170"/>
      <c r="KLX169" s="170"/>
      <c r="KLY169" s="170"/>
      <c r="KLZ169" s="170"/>
      <c r="KMA169" s="170"/>
      <c r="KMB169" s="170"/>
      <c r="KMC169" s="170"/>
      <c r="KMD169" s="170"/>
      <c r="KME169" s="170"/>
      <c r="KMF169" s="170"/>
      <c r="KMG169" s="170"/>
      <c r="KMH169" s="170"/>
      <c r="KMI169" s="170"/>
      <c r="KMJ169" s="170"/>
      <c r="KMK169" s="170"/>
      <c r="KML169" s="170"/>
      <c r="KMM169" s="170"/>
      <c r="KMN169" s="170"/>
      <c r="KMO169" s="170"/>
      <c r="KMP169" s="170"/>
      <c r="KMQ169" s="170"/>
      <c r="KMR169" s="170"/>
      <c r="KMS169" s="170"/>
      <c r="KMT169" s="170"/>
      <c r="KMU169" s="170"/>
      <c r="KMV169" s="170"/>
      <c r="KMW169" s="170"/>
      <c r="KMX169" s="170"/>
      <c r="KMY169" s="170"/>
      <c r="KMZ169" s="170"/>
      <c r="KNA169" s="170"/>
      <c r="KNB169" s="170"/>
      <c r="KNC169" s="170"/>
      <c r="KND169" s="170"/>
      <c r="KNE169" s="170"/>
      <c r="KNF169" s="170"/>
      <c r="KNG169" s="170"/>
      <c r="KNH169" s="170"/>
      <c r="KNI169" s="170"/>
      <c r="KNJ169" s="170"/>
      <c r="KNK169" s="170"/>
      <c r="KNL169" s="170"/>
      <c r="KNM169" s="170"/>
      <c r="KNN169" s="170"/>
      <c r="KNO169" s="170"/>
      <c r="KNP169" s="170"/>
      <c r="KNQ169" s="170"/>
      <c r="KNR169" s="170"/>
      <c r="KNS169" s="170"/>
      <c r="KNT169" s="170"/>
      <c r="KNU169" s="170"/>
      <c r="KNV169" s="170"/>
      <c r="KNW169" s="170"/>
      <c r="KNX169" s="170"/>
      <c r="KNY169" s="170"/>
      <c r="KNZ169" s="170"/>
      <c r="KOA169" s="170"/>
      <c r="KOB169" s="170"/>
      <c r="KOC169" s="170"/>
      <c r="KOD169" s="170"/>
      <c r="KOE169" s="170"/>
      <c r="KOF169" s="170"/>
      <c r="KOG169" s="170"/>
      <c r="KOH169" s="170"/>
      <c r="KOI169" s="170"/>
      <c r="KOJ169" s="170"/>
      <c r="KOK169" s="170"/>
      <c r="KOL169" s="170"/>
      <c r="KOM169" s="170"/>
      <c r="KON169" s="170"/>
      <c r="KOO169" s="170"/>
      <c r="KOP169" s="170"/>
      <c r="KOQ169" s="170"/>
      <c r="KOR169" s="170"/>
      <c r="KOS169" s="170"/>
      <c r="KOT169" s="170"/>
      <c r="KOU169" s="170"/>
      <c r="KOV169" s="170"/>
      <c r="KOW169" s="170"/>
      <c r="KOX169" s="170"/>
      <c r="KOY169" s="170"/>
      <c r="KOZ169" s="170"/>
      <c r="KPA169" s="170"/>
      <c r="KPB169" s="170"/>
      <c r="KPC169" s="170"/>
      <c r="KPD169" s="170"/>
      <c r="KPE169" s="170"/>
      <c r="KPF169" s="170"/>
      <c r="KPG169" s="170"/>
      <c r="KPH169" s="170"/>
      <c r="KPI169" s="170"/>
      <c r="KPJ169" s="170"/>
      <c r="KPK169" s="170"/>
      <c r="KPL169" s="170"/>
      <c r="KPM169" s="170"/>
      <c r="KPN169" s="170"/>
      <c r="KPO169" s="170"/>
      <c r="KPP169" s="170"/>
      <c r="KPQ169" s="170"/>
      <c r="KPR169" s="170"/>
      <c r="KPS169" s="170"/>
      <c r="KPT169" s="170"/>
      <c r="KPU169" s="170"/>
      <c r="KPV169" s="170"/>
      <c r="KPW169" s="170"/>
      <c r="KPX169" s="170"/>
      <c r="KPY169" s="170"/>
      <c r="KPZ169" s="170"/>
      <c r="KQA169" s="170"/>
      <c r="KQB169" s="170"/>
      <c r="KQC169" s="170"/>
      <c r="KQD169" s="170"/>
      <c r="KQE169" s="170"/>
      <c r="KQF169" s="170"/>
      <c r="KQG169" s="170"/>
      <c r="KQH169" s="170"/>
      <c r="KQI169" s="170"/>
      <c r="KQJ169" s="170"/>
      <c r="KQK169" s="170"/>
      <c r="KQL169" s="170"/>
      <c r="KQM169" s="170"/>
      <c r="KQN169" s="170"/>
      <c r="KQO169" s="170"/>
      <c r="KQP169" s="170"/>
      <c r="KQQ169" s="170"/>
      <c r="KQR169" s="170"/>
      <c r="KQS169" s="170"/>
      <c r="KQT169" s="170"/>
      <c r="KQU169" s="170"/>
      <c r="KQV169" s="170"/>
      <c r="KQW169" s="170"/>
      <c r="KQX169" s="170"/>
      <c r="KQY169" s="170"/>
      <c r="KQZ169" s="170"/>
      <c r="KRA169" s="170"/>
      <c r="KRB169" s="170"/>
      <c r="KRC169" s="170"/>
      <c r="KRD169" s="170"/>
      <c r="KRE169" s="170"/>
      <c r="KRF169" s="170"/>
      <c r="KRG169" s="170"/>
      <c r="KRH169" s="170"/>
      <c r="KRI169" s="170"/>
      <c r="KRJ169" s="170"/>
      <c r="KRK169" s="170"/>
      <c r="KRL169" s="170"/>
      <c r="KRM169" s="170"/>
      <c r="KRN169" s="170"/>
      <c r="KRO169" s="170"/>
      <c r="KRP169" s="170"/>
      <c r="KRQ169" s="170"/>
      <c r="KRR169" s="170"/>
      <c r="KRS169" s="170"/>
      <c r="KRT169" s="170"/>
      <c r="KRU169" s="170"/>
      <c r="KRV169" s="170"/>
      <c r="KRW169" s="170"/>
      <c r="KRX169" s="170"/>
      <c r="KRY169" s="170"/>
      <c r="KRZ169" s="170"/>
      <c r="KSA169" s="170"/>
      <c r="KSB169" s="170"/>
      <c r="KSC169" s="170"/>
      <c r="KSD169" s="170"/>
      <c r="KSE169" s="170"/>
      <c r="KSF169" s="170"/>
      <c r="KSG169" s="170"/>
      <c r="KSH169" s="170"/>
      <c r="KSI169" s="170"/>
      <c r="KSJ169" s="170"/>
      <c r="KSK169" s="170"/>
      <c r="KSL169" s="170"/>
      <c r="KSM169" s="170"/>
      <c r="KSN169" s="170"/>
      <c r="KSO169" s="170"/>
      <c r="KSP169" s="170"/>
      <c r="KSQ169" s="170"/>
      <c r="KSR169" s="170"/>
      <c r="KSS169" s="170"/>
      <c r="KST169" s="170"/>
      <c r="KSU169" s="170"/>
      <c r="KSV169" s="170"/>
      <c r="KSW169" s="170"/>
      <c r="KSX169" s="170"/>
      <c r="KSY169" s="170"/>
      <c r="KSZ169" s="170"/>
      <c r="KTA169" s="170"/>
      <c r="KTB169" s="170"/>
      <c r="KTC169" s="170"/>
      <c r="KTD169" s="170"/>
      <c r="KTE169" s="170"/>
      <c r="KTF169" s="170"/>
      <c r="KTG169" s="170"/>
      <c r="KTH169" s="170"/>
      <c r="KTI169" s="170"/>
      <c r="KTJ169" s="170"/>
      <c r="KTK169" s="170"/>
      <c r="KTL169" s="170"/>
      <c r="KTM169" s="170"/>
      <c r="KTN169" s="170"/>
      <c r="KTO169" s="170"/>
      <c r="KTP169" s="170"/>
      <c r="KTQ169" s="170"/>
      <c r="KTR169" s="170"/>
      <c r="KTS169" s="170"/>
      <c r="KTT169" s="170"/>
      <c r="KTU169" s="170"/>
      <c r="KTV169" s="170"/>
      <c r="KTW169" s="170"/>
      <c r="KTX169" s="170"/>
      <c r="KTY169" s="170"/>
      <c r="KTZ169" s="170"/>
      <c r="KUA169" s="170"/>
      <c r="KUB169" s="170"/>
      <c r="KUC169" s="170"/>
      <c r="KUD169" s="170"/>
      <c r="KUE169" s="170"/>
      <c r="KUF169" s="170"/>
      <c r="KUG169" s="170"/>
      <c r="KUH169" s="170"/>
      <c r="KUI169" s="170"/>
      <c r="KUJ169" s="170"/>
      <c r="KUK169" s="170"/>
      <c r="KUL169" s="170"/>
      <c r="KUM169" s="170"/>
      <c r="KUN169" s="170"/>
      <c r="KUO169" s="170"/>
      <c r="KUP169" s="170"/>
      <c r="KUQ169" s="170"/>
      <c r="KUR169" s="170"/>
      <c r="KUS169" s="170"/>
      <c r="KUT169" s="170"/>
      <c r="KUU169" s="170"/>
      <c r="KUV169" s="170"/>
      <c r="KUW169" s="170"/>
      <c r="KUX169" s="170"/>
      <c r="KUY169" s="170"/>
      <c r="KUZ169" s="170"/>
      <c r="KVA169" s="170"/>
      <c r="KVB169" s="170"/>
      <c r="KVC169" s="170"/>
      <c r="KVD169" s="170"/>
      <c r="KVE169" s="170"/>
      <c r="KVF169" s="170"/>
      <c r="KVG169" s="170"/>
      <c r="KVH169" s="170"/>
      <c r="KVI169" s="170"/>
      <c r="KVJ169" s="170"/>
      <c r="KVK169" s="170"/>
      <c r="KVL169" s="170"/>
      <c r="KVM169" s="170"/>
      <c r="KVN169" s="170"/>
      <c r="KVO169" s="170"/>
      <c r="KVP169" s="170"/>
      <c r="KVQ169" s="170"/>
      <c r="KVR169" s="170"/>
      <c r="KVS169" s="170"/>
      <c r="KVT169" s="170"/>
      <c r="KVU169" s="170"/>
      <c r="KVV169" s="170"/>
      <c r="KVW169" s="170"/>
      <c r="KVX169" s="170"/>
      <c r="KVY169" s="170"/>
      <c r="KVZ169" s="170"/>
      <c r="KWA169" s="170"/>
      <c r="KWB169" s="170"/>
      <c r="KWC169" s="170"/>
      <c r="KWD169" s="170"/>
      <c r="KWE169" s="170"/>
      <c r="KWF169" s="170"/>
      <c r="KWG169" s="170"/>
      <c r="KWH169" s="170"/>
      <c r="KWI169" s="170"/>
      <c r="KWJ169" s="170"/>
      <c r="KWK169" s="170"/>
      <c r="KWL169" s="170"/>
      <c r="KWM169" s="170"/>
      <c r="KWN169" s="170"/>
      <c r="KWO169" s="170"/>
      <c r="KWP169" s="170"/>
      <c r="KWQ169" s="170"/>
      <c r="KWR169" s="170"/>
      <c r="KWS169" s="170"/>
      <c r="KWT169" s="170"/>
      <c r="KWU169" s="170"/>
      <c r="KWV169" s="170"/>
      <c r="KWW169" s="170"/>
      <c r="KWX169" s="170"/>
      <c r="KWY169" s="170"/>
      <c r="KWZ169" s="170"/>
      <c r="KXA169" s="170"/>
      <c r="KXB169" s="170"/>
      <c r="KXC169" s="170"/>
      <c r="KXD169" s="170"/>
      <c r="KXE169" s="170"/>
      <c r="KXF169" s="170"/>
      <c r="KXG169" s="170"/>
      <c r="KXH169" s="170"/>
      <c r="KXI169" s="170"/>
      <c r="KXJ169" s="170"/>
      <c r="KXK169" s="170"/>
      <c r="KXL169" s="170"/>
      <c r="KXM169" s="170"/>
      <c r="KXN169" s="170"/>
      <c r="KXO169" s="170"/>
      <c r="KXP169" s="170"/>
      <c r="KXQ169" s="170"/>
      <c r="KXR169" s="170"/>
      <c r="KXS169" s="170"/>
      <c r="KXT169" s="170"/>
      <c r="KXU169" s="170"/>
      <c r="KXV169" s="170"/>
      <c r="KXW169" s="170"/>
      <c r="KXX169" s="170"/>
      <c r="KXY169" s="170"/>
      <c r="KXZ169" s="170"/>
      <c r="KYA169" s="170"/>
      <c r="KYB169" s="170"/>
      <c r="KYC169" s="170"/>
      <c r="KYD169" s="170"/>
      <c r="KYE169" s="170"/>
      <c r="KYF169" s="170"/>
      <c r="KYG169" s="170"/>
      <c r="KYH169" s="170"/>
      <c r="KYI169" s="170"/>
      <c r="KYJ169" s="170"/>
      <c r="KYK169" s="170"/>
      <c r="KYL169" s="170"/>
      <c r="KYM169" s="170"/>
      <c r="KYN169" s="170"/>
      <c r="KYO169" s="170"/>
      <c r="KYP169" s="170"/>
      <c r="KYQ169" s="170"/>
      <c r="KYR169" s="170"/>
      <c r="KYS169" s="170"/>
      <c r="KYT169" s="170"/>
      <c r="KYU169" s="170"/>
      <c r="KYV169" s="170"/>
      <c r="KYW169" s="170"/>
      <c r="KYX169" s="170"/>
      <c r="KYY169" s="170"/>
      <c r="KYZ169" s="170"/>
      <c r="KZA169" s="170"/>
      <c r="KZB169" s="170"/>
      <c r="KZC169" s="170"/>
      <c r="KZD169" s="170"/>
      <c r="KZE169" s="170"/>
      <c r="KZF169" s="170"/>
      <c r="KZG169" s="170"/>
      <c r="KZH169" s="170"/>
      <c r="KZI169" s="170"/>
      <c r="KZJ169" s="170"/>
      <c r="KZK169" s="170"/>
      <c r="KZL169" s="170"/>
      <c r="KZM169" s="170"/>
      <c r="KZN169" s="170"/>
      <c r="KZO169" s="170"/>
      <c r="KZP169" s="170"/>
      <c r="KZQ169" s="170"/>
      <c r="KZR169" s="170"/>
      <c r="KZS169" s="170"/>
      <c r="KZT169" s="170"/>
      <c r="KZU169" s="170"/>
      <c r="KZV169" s="170"/>
      <c r="KZW169" s="170"/>
      <c r="KZX169" s="170"/>
      <c r="KZY169" s="170"/>
      <c r="KZZ169" s="170"/>
      <c r="LAA169" s="170"/>
      <c r="LAB169" s="170"/>
      <c r="LAC169" s="170"/>
      <c r="LAD169" s="170"/>
      <c r="LAE169" s="170"/>
      <c r="LAF169" s="170"/>
      <c r="LAG169" s="170"/>
      <c r="LAH169" s="170"/>
      <c r="LAI169" s="170"/>
      <c r="LAJ169" s="170"/>
      <c r="LAK169" s="170"/>
      <c r="LAL169" s="170"/>
      <c r="LAM169" s="170"/>
      <c r="LAN169" s="170"/>
      <c r="LAO169" s="170"/>
      <c r="LAP169" s="170"/>
      <c r="LAQ169" s="170"/>
      <c r="LAR169" s="170"/>
      <c r="LAS169" s="170"/>
      <c r="LAT169" s="170"/>
      <c r="LAU169" s="170"/>
      <c r="LAV169" s="170"/>
      <c r="LAW169" s="170"/>
      <c r="LAX169" s="170"/>
      <c r="LAY169" s="170"/>
      <c r="LAZ169" s="170"/>
      <c r="LBA169" s="170"/>
      <c r="LBB169" s="170"/>
      <c r="LBC169" s="170"/>
      <c r="LBD169" s="170"/>
      <c r="LBE169" s="170"/>
      <c r="LBF169" s="170"/>
      <c r="LBG169" s="170"/>
      <c r="LBH169" s="170"/>
      <c r="LBI169" s="170"/>
      <c r="LBJ169" s="170"/>
      <c r="LBK169" s="170"/>
      <c r="LBL169" s="170"/>
      <c r="LBM169" s="170"/>
      <c r="LBN169" s="170"/>
      <c r="LBO169" s="170"/>
      <c r="LBP169" s="170"/>
      <c r="LBQ169" s="170"/>
      <c r="LBR169" s="170"/>
      <c r="LBS169" s="170"/>
      <c r="LBT169" s="170"/>
      <c r="LBU169" s="170"/>
      <c r="LBV169" s="170"/>
      <c r="LBW169" s="170"/>
      <c r="LBX169" s="170"/>
      <c r="LBY169" s="170"/>
      <c r="LBZ169" s="170"/>
      <c r="LCA169" s="170"/>
      <c r="LCB169" s="170"/>
      <c r="LCC169" s="170"/>
      <c r="LCD169" s="170"/>
      <c r="LCE169" s="170"/>
      <c r="LCF169" s="170"/>
      <c r="LCG169" s="170"/>
      <c r="LCH169" s="170"/>
      <c r="LCI169" s="170"/>
      <c r="LCJ169" s="170"/>
      <c r="LCK169" s="170"/>
      <c r="LCL169" s="170"/>
      <c r="LCM169" s="170"/>
      <c r="LCN169" s="170"/>
      <c r="LCO169" s="170"/>
      <c r="LCP169" s="170"/>
      <c r="LCQ169" s="170"/>
      <c r="LCR169" s="170"/>
      <c r="LCS169" s="170"/>
      <c r="LCT169" s="170"/>
      <c r="LCU169" s="170"/>
      <c r="LCV169" s="170"/>
      <c r="LCW169" s="170"/>
      <c r="LCX169" s="170"/>
      <c r="LCY169" s="170"/>
      <c r="LCZ169" s="170"/>
      <c r="LDA169" s="170"/>
      <c r="LDB169" s="170"/>
      <c r="LDC169" s="170"/>
      <c r="LDD169" s="170"/>
      <c r="LDE169" s="170"/>
      <c r="LDF169" s="170"/>
      <c r="LDG169" s="170"/>
      <c r="LDH169" s="170"/>
      <c r="LDI169" s="170"/>
      <c r="LDJ169" s="170"/>
      <c r="LDK169" s="170"/>
      <c r="LDL169" s="170"/>
      <c r="LDM169" s="170"/>
      <c r="LDN169" s="170"/>
      <c r="LDO169" s="170"/>
      <c r="LDP169" s="170"/>
      <c r="LDQ169" s="170"/>
      <c r="LDR169" s="170"/>
      <c r="LDS169" s="170"/>
      <c r="LDT169" s="170"/>
      <c r="LDU169" s="170"/>
      <c r="LDV169" s="170"/>
      <c r="LDW169" s="170"/>
      <c r="LDX169" s="170"/>
      <c r="LDY169" s="170"/>
      <c r="LDZ169" s="170"/>
      <c r="LEA169" s="170"/>
      <c r="LEB169" s="170"/>
      <c r="LEC169" s="170"/>
      <c r="LED169" s="170"/>
      <c r="LEE169" s="170"/>
      <c r="LEF169" s="170"/>
      <c r="LEG169" s="170"/>
      <c r="LEH169" s="170"/>
      <c r="LEI169" s="170"/>
      <c r="LEJ169" s="170"/>
      <c r="LEK169" s="170"/>
      <c r="LEL169" s="170"/>
      <c r="LEM169" s="170"/>
      <c r="LEN169" s="170"/>
      <c r="LEO169" s="170"/>
      <c r="LEP169" s="170"/>
      <c r="LEQ169" s="170"/>
      <c r="LER169" s="170"/>
      <c r="LES169" s="170"/>
      <c r="LET169" s="170"/>
      <c r="LEU169" s="170"/>
      <c r="LEV169" s="170"/>
      <c r="LEW169" s="170"/>
      <c r="LEX169" s="170"/>
      <c r="LEY169" s="170"/>
      <c r="LEZ169" s="170"/>
      <c r="LFA169" s="170"/>
      <c r="LFB169" s="170"/>
      <c r="LFC169" s="170"/>
      <c r="LFD169" s="170"/>
      <c r="LFE169" s="170"/>
      <c r="LFF169" s="170"/>
      <c r="LFG169" s="170"/>
      <c r="LFH169" s="170"/>
      <c r="LFI169" s="170"/>
      <c r="LFJ169" s="170"/>
      <c r="LFK169" s="170"/>
      <c r="LFL169" s="170"/>
      <c r="LFM169" s="170"/>
      <c r="LFN169" s="170"/>
      <c r="LFO169" s="170"/>
      <c r="LFP169" s="170"/>
      <c r="LFQ169" s="170"/>
      <c r="LFR169" s="170"/>
      <c r="LFS169" s="170"/>
      <c r="LFT169" s="170"/>
      <c r="LFU169" s="170"/>
      <c r="LFV169" s="170"/>
      <c r="LFW169" s="170"/>
      <c r="LFX169" s="170"/>
      <c r="LFY169" s="170"/>
      <c r="LFZ169" s="170"/>
      <c r="LGA169" s="170"/>
      <c r="LGB169" s="170"/>
      <c r="LGC169" s="170"/>
      <c r="LGD169" s="170"/>
      <c r="LGE169" s="170"/>
      <c r="LGF169" s="170"/>
      <c r="LGG169" s="170"/>
      <c r="LGH169" s="170"/>
      <c r="LGI169" s="170"/>
      <c r="LGJ169" s="170"/>
      <c r="LGK169" s="170"/>
      <c r="LGL169" s="170"/>
      <c r="LGM169" s="170"/>
      <c r="LGN169" s="170"/>
      <c r="LGO169" s="170"/>
      <c r="LGP169" s="170"/>
      <c r="LGQ169" s="170"/>
      <c r="LGR169" s="170"/>
      <c r="LGS169" s="170"/>
      <c r="LGT169" s="170"/>
      <c r="LGU169" s="170"/>
      <c r="LGV169" s="170"/>
      <c r="LGW169" s="170"/>
      <c r="LGX169" s="170"/>
      <c r="LGY169" s="170"/>
      <c r="LGZ169" s="170"/>
      <c r="LHA169" s="170"/>
      <c r="LHB169" s="170"/>
      <c r="LHC169" s="170"/>
      <c r="LHD169" s="170"/>
      <c r="LHE169" s="170"/>
      <c r="LHF169" s="170"/>
      <c r="LHG169" s="170"/>
      <c r="LHH169" s="170"/>
      <c r="LHI169" s="170"/>
      <c r="LHJ169" s="170"/>
      <c r="LHK169" s="170"/>
      <c r="LHL169" s="170"/>
      <c r="LHM169" s="170"/>
      <c r="LHN169" s="170"/>
      <c r="LHO169" s="170"/>
      <c r="LHP169" s="170"/>
      <c r="LHQ169" s="170"/>
      <c r="LHR169" s="170"/>
      <c r="LHS169" s="170"/>
      <c r="LHT169" s="170"/>
      <c r="LHU169" s="170"/>
      <c r="LHV169" s="170"/>
      <c r="LHW169" s="170"/>
      <c r="LHX169" s="170"/>
      <c r="LHY169" s="170"/>
      <c r="LHZ169" s="170"/>
      <c r="LIA169" s="170"/>
      <c r="LIB169" s="170"/>
      <c r="LIC169" s="170"/>
      <c r="LID169" s="170"/>
      <c r="LIE169" s="170"/>
      <c r="LIF169" s="170"/>
      <c r="LIG169" s="170"/>
      <c r="LIH169" s="170"/>
      <c r="LII169" s="170"/>
      <c r="LIJ169" s="170"/>
      <c r="LIK169" s="170"/>
      <c r="LIL169" s="170"/>
      <c r="LIM169" s="170"/>
      <c r="LIN169" s="170"/>
      <c r="LIO169" s="170"/>
      <c r="LIP169" s="170"/>
      <c r="LIQ169" s="170"/>
      <c r="LIR169" s="170"/>
      <c r="LIS169" s="170"/>
      <c r="LIT169" s="170"/>
      <c r="LIU169" s="170"/>
      <c r="LIV169" s="170"/>
      <c r="LIW169" s="170"/>
      <c r="LIX169" s="170"/>
      <c r="LIY169" s="170"/>
      <c r="LIZ169" s="170"/>
      <c r="LJA169" s="170"/>
      <c r="LJB169" s="170"/>
      <c r="LJC169" s="170"/>
      <c r="LJD169" s="170"/>
      <c r="LJE169" s="170"/>
      <c r="LJF169" s="170"/>
      <c r="LJG169" s="170"/>
      <c r="LJH169" s="170"/>
      <c r="LJI169" s="170"/>
      <c r="LJJ169" s="170"/>
      <c r="LJK169" s="170"/>
      <c r="LJL169" s="170"/>
      <c r="LJM169" s="170"/>
      <c r="LJN169" s="170"/>
      <c r="LJO169" s="170"/>
      <c r="LJP169" s="170"/>
      <c r="LJQ169" s="170"/>
      <c r="LJR169" s="170"/>
      <c r="LJS169" s="170"/>
      <c r="LJT169" s="170"/>
      <c r="LJU169" s="170"/>
      <c r="LJV169" s="170"/>
      <c r="LJW169" s="170"/>
      <c r="LJX169" s="170"/>
      <c r="LJY169" s="170"/>
      <c r="LJZ169" s="170"/>
      <c r="LKA169" s="170"/>
      <c r="LKB169" s="170"/>
      <c r="LKC169" s="170"/>
      <c r="LKD169" s="170"/>
      <c r="LKE169" s="170"/>
      <c r="LKF169" s="170"/>
      <c r="LKG169" s="170"/>
      <c r="LKH169" s="170"/>
      <c r="LKI169" s="170"/>
      <c r="LKJ169" s="170"/>
      <c r="LKK169" s="170"/>
      <c r="LKL169" s="170"/>
      <c r="LKM169" s="170"/>
      <c r="LKN169" s="170"/>
      <c r="LKO169" s="170"/>
      <c r="LKP169" s="170"/>
      <c r="LKQ169" s="170"/>
      <c r="LKR169" s="170"/>
      <c r="LKS169" s="170"/>
      <c r="LKT169" s="170"/>
      <c r="LKU169" s="170"/>
      <c r="LKV169" s="170"/>
      <c r="LKW169" s="170"/>
      <c r="LKX169" s="170"/>
      <c r="LKY169" s="170"/>
      <c r="LKZ169" s="170"/>
      <c r="LLA169" s="170"/>
      <c r="LLB169" s="170"/>
      <c r="LLC169" s="170"/>
      <c r="LLD169" s="170"/>
      <c r="LLE169" s="170"/>
      <c r="LLF169" s="170"/>
      <c r="LLG169" s="170"/>
      <c r="LLH169" s="170"/>
      <c r="LLI169" s="170"/>
      <c r="LLJ169" s="170"/>
      <c r="LLK169" s="170"/>
      <c r="LLL169" s="170"/>
      <c r="LLM169" s="170"/>
      <c r="LLN169" s="170"/>
      <c r="LLO169" s="170"/>
      <c r="LLP169" s="170"/>
      <c r="LLQ169" s="170"/>
      <c r="LLR169" s="170"/>
      <c r="LLS169" s="170"/>
      <c r="LLT169" s="170"/>
      <c r="LLU169" s="170"/>
      <c r="LLV169" s="170"/>
      <c r="LLW169" s="170"/>
      <c r="LLX169" s="170"/>
      <c r="LLY169" s="170"/>
      <c r="LLZ169" s="170"/>
      <c r="LMA169" s="170"/>
      <c r="LMB169" s="170"/>
      <c r="LMC169" s="170"/>
      <c r="LMD169" s="170"/>
      <c r="LME169" s="170"/>
      <c r="LMF169" s="170"/>
      <c r="LMG169" s="170"/>
      <c r="LMH169" s="170"/>
      <c r="LMI169" s="170"/>
      <c r="LMJ169" s="170"/>
      <c r="LMK169" s="170"/>
      <c r="LML169" s="170"/>
      <c r="LMM169" s="170"/>
      <c r="LMN169" s="170"/>
      <c r="LMO169" s="170"/>
      <c r="LMP169" s="170"/>
      <c r="LMQ169" s="170"/>
      <c r="LMR169" s="170"/>
      <c r="LMS169" s="170"/>
      <c r="LMT169" s="170"/>
      <c r="LMU169" s="170"/>
      <c r="LMV169" s="170"/>
      <c r="LMW169" s="170"/>
      <c r="LMX169" s="170"/>
      <c r="LMY169" s="170"/>
      <c r="LMZ169" s="170"/>
      <c r="LNA169" s="170"/>
      <c r="LNB169" s="170"/>
      <c r="LNC169" s="170"/>
      <c r="LND169" s="170"/>
      <c r="LNE169" s="170"/>
      <c r="LNF169" s="170"/>
      <c r="LNG169" s="170"/>
      <c r="LNH169" s="170"/>
      <c r="LNI169" s="170"/>
      <c r="LNJ169" s="170"/>
      <c r="LNK169" s="170"/>
      <c r="LNL169" s="170"/>
      <c r="LNM169" s="170"/>
      <c r="LNN169" s="170"/>
      <c r="LNO169" s="170"/>
      <c r="LNP169" s="170"/>
      <c r="LNQ169" s="170"/>
      <c r="LNR169" s="170"/>
      <c r="LNS169" s="170"/>
      <c r="LNT169" s="170"/>
      <c r="LNU169" s="170"/>
      <c r="LNV169" s="170"/>
      <c r="LNW169" s="170"/>
      <c r="LNX169" s="170"/>
      <c r="LNY169" s="170"/>
      <c r="LNZ169" s="170"/>
      <c r="LOA169" s="170"/>
      <c r="LOB169" s="170"/>
      <c r="LOC169" s="170"/>
      <c r="LOD169" s="170"/>
      <c r="LOE169" s="170"/>
      <c r="LOF169" s="170"/>
      <c r="LOG169" s="170"/>
      <c r="LOH169" s="170"/>
      <c r="LOI169" s="170"/>
      <c r="LOJ169" s="170"/>
      <c r="LOK169" s="170"/>
      <c r="LOL169" s="170"/>
      <c r="LOM169" s="170"/>
      <c r="LON169" s="170"/>
      <c r="LOO169" s="170"/>
      <c r="LOP169" s="170"/>
      <c r="LOQ169" s="170"/>
      <c r="LOR169" s="170"/>
      <c r="LOS169" s="170"/>
      <c r="LOT169" s="170"/>
      <c r="LOU169" s="170"/>
      <c r="LOV169" s="170"/>
      <c r="LOW169" s="170"/>
      <c r="LOX169" s="170"/>
      <c r="LOY169" s="170"/>
      <c r="LOZ169" s="170"/>
      <c r="LPA169" s="170"/>
      <c r="LPB169" s="170"/>
      <c r="LPC169" s="170"/>
      <c r="LPD169" s="170"/>
      <c r="LPE169" s="170"/>
      <c r="LPF169" s="170"/>
      <c r="LPG169" s="170"/>
      <c r="LPH169" s="170"/>
      <c r="LPI169" s="170"/>
      <c r="LPJ169" s="170"/>
      <c r="LPK169" s="170"/>
      <c r="LPL169" s="170"/>
      <c r="LPM169" s="170"/>
      <c r="LPN169" s="170"/>
      <c r="LPO169" s="170"/>
      <c r="LPP169" s="170"/>
      <c r="LPQ169" s="170"/>
      <c r="LPR169" s="170"/>
      <c r="LPS169" s="170"/>
      <c r="LPT169" s="170"/>
      <c r="LPU169" s="170"/>
      <c r="LPV169" s="170"/>
      <c r="LPW169" s="170"/>
      <c r="LPX169" s="170"/>
      <c r="LPY169" s="170"/>
      <c r="LPZ169" s="170"/>
      <c r="LQA169" s="170"/>
      <c r="LQB169" s="170"/>
      <c r="LQC169" s="170"/>
      <c r="LQD169" s="170"/>
      <c r="LQE169" s="170"/>
      <c r="LQF169" s="170"/>
      <c r="LQG169" s="170"/>
      <c r="LQH169" s="170"/>
      <c r="LQI169" s="170"/>
      <c r="LQJ169" s="170"/>
      <c r="LQK169" s="170"/>
      <c r="LQL169" s="170"/>
      <c r="LQM169" s="170"/>
      <c r="LQN169" s="170"/>
      <c r="LQO169" s="170"/>
      <c r="LQP169" s="170"/>
      <c r="LQQ169" s="170"/>
      <c r="LQR169" s="170"/>
      <c r="LQS169" s="170"/>
      <c r="LQT169" s="170"/>
      <c r="LQU169" s="170"/>
      <c r="LQV169" s="170"/>
      <c r="LQW169" s="170"/>
      <c r="LQX169" s="170"/>
      <c r="LQY169" s="170"/>
      <c r="LQZ169" s="170"/>
      <c r="LRA169" s="170"/>
      <c r="LRB169" s="170"/>
      <c r="LRC169" s="170"/>
      <c r="LRD169" s="170"/>
      <c r="LRE169" s="170"/>
      <c r="LRF169" s="170"/>
      <c r="LRG169" s="170"/>
      <c r="LRH169" s="170"/>
      <c r="LRI169" s="170"/>
      <c r="LRJ169" s="170"/>
      <c r="LRK169" s="170"/>
      <c r="LRL169" s="170"/>
      <c r="LRM169" s="170"/>
      <c r="LRN169" s="170"/>
      <c r="LRO169" s="170"/>
      <c r="LRP169" s="170"/>
      <c r="LRQ169" s="170"/>
      <c r="LRR169" s="170"/>
      <c r="LRS169" s="170"/>
      <c r="LRT169" s="170"/>
      <c r="LRU169" s="170"/>
      <c r="LRV169" s="170"/>
      <c r="LRW169" s="170"/>
      <c r="LRX169" s="170"/>
      <c r="LRY169" s="170"/>
      <c r="LRZ169" s="170"/>
      <c r="LSA169" s="170"/>
      <c r="LSB169" s="170"/>
      <c r="LSC169" s="170"/>
      <c r="LSD169" s="170"/>
      <c r="LSE169" s="170"/>
      <c r="LSF169" s="170"/>
      <c r="LSG169" s="170"/>
      <c r="LSH169" s="170"/>
      <c r="LSI169" s="170"/>
      <c r="LSJ169" s="170"/>
      <c r="LSK169" s="170"/>
      <c r="LSL169" s="170"/>
      <c r="LSM169" s="170"/>
      <c r="LSN169" s="170"/>
      <c r="LSO169" s="170"/>
      <c r="LSP169" s="170"/>
      <c r="LSQ169" s="170"/>
      <c r="LSR169" s="170"/>
      <c r="LSS169" s="170"/>
      <c r="LST169" s="170"/>
      <c r="LSU169" s="170"/>
      <c r="LSV169" s="170"/>
      <c r="LSW169" s="170"/>
      <c r="LSX169" s="170"/>
      <c r="LSY169" s="170"/>
      <c r="LSZ169" s="170"/>
      <c r="LTA169" s="170"/>
      <c r="LTB169" s="170"/>
      <c r="LTC169" s="170"/>
      <c r="LTD169" s="170"/>
      <c r="LTE169" s="170"/>
      <c r="LTF169" s="170"/>
      <c r="LTG169" s="170"/>
      <c r="LTH169" s="170"/>
      <c r="LTI169" s="170"/>
      <c r="LTJ169" s="170"/>
      <c r="LTK169" s="170"/>
      <c r="LTL169" s="170"/>
      <c r="LTM169" s="170"/>
      <c r="LTN169" s="170"/>
      <c r="LTO169" s="170"/>
      <c r="LTP169" s="170"/>
      <c r="LTQ169" s="170"/>
      <c r="LTR169" s="170"/>
      <c r="LTS169" s="170"/>
      <c r="LTT169" s="170"/>
      <c r="LTU169" s="170"/>
      <c r="LTV169" s="170"/>
      <c r="LTW169" s="170"/>
      <c r="LTX169" s="170"/>
      <c r="LTY169" s="170"/>
      <c r="LTZ169" s="170"/>
      <c r="LUA169" s="170"/>
      <c r="LUB169" s="170"/>
      <c r="LUC169" s="170"/>
      <c r="LUD169" s="170"/>
      <c r="LUE169" s="170"/>
      <c r="LUF169" s="170"/>
      <c r="LUG169" s="170"/>
      <c r="LUH169" s="170"/>
      <c r="LUI169" s="170"/>
      <c r="LUJ169" s="170"/>
      <c r="LUK169" s="170"/>
      <c r="LUL169" s="170"/>
      <c r="LUM169" s="170"/>
      <c r="LUN169" s="170"/>
      <c r="LUO169" s="170"/>
      <c r="LUP169" s="170"/>
      <c r="LUQ169" s="170"/>
      <c r="LUR169" s="170"/>
      <c r="LUS169" s="170"/>
      <c r="LUT169" s="170"/>
      <c r="LUU169" s="170"/>
      <c r="LUV169" s="170"/>
      <c r="LUW169" s="170"/>
      <c r="LUX169" s="170"/>
      <c r="LUY169" s="170"/>
      <c r="LUZ169" s="170"/>
      <c r="LVA169" s="170"/>
      <c r="LVB169" s="170"/>
      <c r="LVC169" s="170"/>
      <c r="LVD169" s="170"/>
      <c r="LVE169" s="170"/>
      <c r="LVF169" s="170"/>
      <c r="LVG169" s="170"/>
      <c r="LVH169" s="170"/>
      <c r="LVI169" s="170"/>
      <c r="LVJ169" s="170"/>
      <c r="LVK169" s="170"/>
      <c r="LVL169" s="170"/>
      <c r="LVM169" s="170"/>
      <c r="LVN169" s="170"/>
      <c r="LVO169" s="170"/>
      <c r="LVP169" s="170"/>
      <c r="LVQ169" s="170"/>
      <c r="LVR169" s="170"/>
      <c r="LVS169" s="170"/>
      <c r="LVT169" s="170"/>
      <c r="LVU169" s="170"/>
      <c r="LVV169" s="170"/>
      <c r="LVW169" s="170"/>
      <c r="LVX169" s="170"/>
      <c r="LVY169" s="170"/>
      <c r="LVZ169" s="170"/>
      <c r="LWA169" s="170"/>
      <c r="LWB169" s="170"/>
      <c r="LWC169" s="170"/>
      <c r="LWD169" s="170"/>
      <c r="LWE169" s="170"/>
      <c r="LWF169" s="170"/>
      <c r="LWG169" s="170"/>
      <c r="LWH169" s="170"/>
      <c r="LWI169" s="170"/>
      <c r="LWJ169" s="170"/>
      <c r="LWK169" s="170"/>
      <c r="LWL169" s="170"/>
      <c r="LWM169" s="170"/>
      <c r="LWN169" s="170"/>
      <c r="LWO169" s="170"/>
      <c r="LWP169" s="170"/>
      <c r="LWQ169" s="170"/>
      <c r="LWR169" s="170"/>
      <c r="LWS169" s="170"/>
      <c r="LWT169" s="170"/>
      <c r="LWU169" s="170"/>
      <c r="LWV169" s="170"/>
      <c r="LWW169" s="170"/>
      <c r="LWX169" s="170"/>
      <c r="LWY169" s="170"/>
      <c r="LWZ169" s="170"/>
      <c r="LXA169" s="170"/>
      <c r="LXB169" s="170"/>
      <c r="LXC169" s="170"/>
      <c r="LXD169" s="170"/>
      <c r="LXE169" s="170"/>
      <c r="LXF169" s="170"/>
      <c r="LXG169" s="170"/>
      <c r="LXH169" s="170"/>
      <c r="LXI169" s="170"/>
      <c r="LXJ169" s="170"/>
      <c r="LXK169" s="170"/>
      <c r="LXL169" s="170"/>
      <c r="LXM169" s="170"/>
      <c r="LXN169" s="170"/>
      <c r="LXO169" s="170"/>
      <c r="LXP169" s="170"/>
      <c r="LXQ169" s="170"/>
      <c r="LXR169" s="170"/>
      <c r="LXS169" s="170"/>
      <c r="LXT169" s="170"/>
      <c r="LXU169" s="170"/>
      <c r="LXV169" s="170"/>
      <c r="LXW169" s="170"/>
      <c r="LXX169" s="170"/>
      <c r="LXY169" s="170"/>
      <c r="LXZ169" s="170"/>
      <c r="LYA169" s="170"/>
      <c r="LYB169" s="170"/>
      <c r="LYC169" s="170"/>
      <c r="LYD169" s="170"/>
      <c r="LYE169" s="170"/>
      <c r="LYF169" s="170"/>
      <c r="LYG169" s="170"/>
      <c r="LYH169" s="170"/>
      <c r="LYI169" s="170"/>
      <c r="LYJ169" s="170"/>
      <c r="LYK169" s="170"/>
      <c r="LYL169" s="170"/>
      <c r="LYM169" s="170"/>
      <c r="LYN169" s="170"/>
      <c r="LYO169" s="170"/>
      <c r="LYP169" s="170"/>
      <c r="LYQ169" s="170"/>
      <c r="LYR169" s="170"/>
      <c r="LYS169" s="170"/>
      <c r="LYT169" s="170"/>
      <c r="LYU169" s="170"/>
      <c r="LYV169" s="170"/>
      <c r="LYW169" s="170"/>
      <c r="LYX169" s="170"/>
      <c r="LYY169" s="170"/>
      <c r="LYZ169" s="170"/>
      <c r="LZA169" s="170"/>
      <c r="LZB169" s="170"/>
      <c r="LZC169" s="170"/>
      <c r="LZD169" s="170"/>
      <c r="LZE169" s="170"/>
      <c r="LZF169" s="170"/>
      <c r="LZG169" s="170"/>
      <c r="LZH169" s="170"/>
      <c r="LZI169" s="170"/>
      <c r="LZJ169" s="170"/>
      <c r="LZK169" s="170"/>
      <c r="LZL169" s="170"/>
      <c r="LZM169" s="170"/>
      <c r="LZN169" s="170"/>
      <c r="LZO169" s="170"/>
      <c r="LZP169" s="170"/>
      <c r="LZQ169" s="170"/>
      <c r="LZR169" s="170"/>
      <c r="LZS169" s="170"/>
      <c r="LZT169" s="170"/>
      <c r="LZU169" s="170"/>
      <c r="LZV169" s="170"/>
      <c r="LZW169" s="170"/>
      <c r="LZX169" s="170"/>
      <c r="LZY169" s="170"/>
      <c r="LZZ169" s="170"/>
      <c r="MAA169" s="170"/>
      <c r="MAB169" s="170"/>
      <c r="MAC169" s="170"/>
      <c r="MAD169" s="170"/>
      <c r="MAE169" s="170"/>
      <c r="MAF169" s="170"/>
      <c r="MAG169" s="170"/>
      <c r="MAH169" s="170"/>
      <c r="MAI169" s="170"/>
      <c r="MAJ169" s="170"/>
      <c r="MAK169" s="170"/>
      <c r="MAL169" s="170"/>
      <c r="MAM169" s="170"/>
      <c r="MAN169" s="170"/>
      <c r="MAO169" s="170"/>
      <c r="MAP169" s="170"/>
      <c r="MAQ169" s="170"/>
      <c r="MAR169" s="170"/>
      <c r="MAS169" s="170"/>
      <c r="MAT169" s="170"/>
      <c r="MAU169" s="170"/>
      <c r="MAV169" s="170"/>
      <c r="MAW169" s="170"/>
      <c r="MAX169" s="170"/>
      <c r="MAY169" s="170"/>
      <c r="MAZ169" s="170"/>
      <c r="MBA169" s="170"/>
      <c r="MBB169" s="170"/>
      <c r="MBC169" s="170"/>
      <c r="MBD169" s="170"/>
      <c r="MBE169" s="170"/>
      <c r="MBF169" s="170"/>
      <c r="MBG169" s="170"/>
      <c r="MBH169" s="170"/>
      <c r="MBI169" s="170"/>
      <c r="MBJ169" s="170"/>
      <c r="MBK169" s="170"/>
      <c r="MBL169" s="170"/>
      <c r="MBM169" s="170"/>
      <c r="MBN169" s="170"/>
      <c r="MBO169" s="170"/>
      <c r="MBP169" s="170"/>
      <c r="MBQ169" s="170"/>
      <c r="MBR169" s="170"/>
      <c r="MBS169" s="170"/>
      <c r="MBT169" s="170"/>
      <c r="MBU169" s="170"/>
      <c r="MBV169" s="170"/>
      <c r="MBW169" s="170"/>
      <c r="MBX169" s="170"/>
      <c r="MBY169" s="170"/>
      <c r="MBZ169" s="170"/>
      <c r="MCA169" s="170"/>
      <c r="MCB169" s="170"/>
      <c r="MCC169" s="170"/>
      <c r="MCD169" s="170"/>
      <c r="MCE169" s="170"/>
      <c r="MCF169" s="170"/>
      <c r="MCG169" s="170"/>
      <c r="MCH169" s="170"/>
      <c r="MCI169" s="170"/>
      <c r="MCJ169" s="170"/>
      <c r="MCK169" s="170"/>
      <c r="MCL169" s="170"/>
      <c r="MCM169" s="170"/>
      <c r="MCN169" s="170"/>
      <c r="MCO169" s="170"/>
      <c r="MCP169" s="170"/>
      <c r="MCQ169" s="170"/>
      <c r="MCR169" s="170"/>
      <c r="MCS169" s="170"/>
      <c r="MCT169" s="170"/>
      <c r="MCU169" s="170"/>
      <c r="MCV169" s="170"/>
      <c r="MCW169" s="170"/>
      <c r="MCX169" s="170"/>
      <c r="MCY169" s="170"/>
      <c r="MCZ169" s="170"/>
      <c r="MDA169" s="170"/>
      <c r="MDB169" s="170"/>
      <c r="MDC169" s="170"/>
      <c r="MDD169" s="170"/>
      <c r="MDE169" s="170"/>
      <c r="MDF169" s="170"/>
      <c r="MDG169" s="170"/>
      <c r="MDH169" s="170"/>
      <c r="MDI169" s="170"/>
      <c r="MDJ169" s="170"/>
      <c r="MDK169" s="170"/>
      <c r="MDL169" s="170"/>
      <c r="MDM169" s="170"/>
      <c r="MDN169" s="170"/>
      <c r="MDO169" s="170"/>
      <c r="MDP169" s="170"/>
      <c r="MDQ169" s="170"/>
      <c r="MDR169" s="170"/>
      <c r="MDS169" s="170"/>
      <c r="MDT169" s="170"/>
      <c r="MDU169" s="170"/>
      <c r="MDV169" s="170"/>
      <c r="MDW169" s="170"/>
      <c r="MDX169" s="170"/>
      <c r="MDY169" s="170"/>
      <c r="MDZ169" s="170"/>
      <c r="MEA169" s="170"/>
      <c r="MEB169" s="170"/>
      <c r="MEC169" s="170"/>
      <c r="MED169" s="170"/>
      <c r="MEE169" s="170"/>
      <c r="MEF169" s="170"/>
      <c r="MEG169" s="170"/>
      <c r="MEH169" s="170"/>
      <c r="MEI169" s="170"/>
      <c r="MEJ169" s="170"/>
      <c r="MEK169" s="170"/>
      <c r="MEL169" s="170"/>
      <c r="MEM169" s="170"/>
      <c r="MEN169" s="170"/>
      <c r="MEO169" s="170"/>
      <c r="MEP169" s="170"/>
      <c r="MEQ169" s="170"/>
      <c r="MER169" s="170"/>
      <c r="MES169" s="170"/>
      <c r="MET169" s="170"/>
      <c r="MEU169" s="170"/>
      <c r="MEV169" s="170"/>
      <c r="MEW169" s="170"/>
      <c r="MEX169" s="170"/>
      <c r="MEY169" s="170"/>
      <c r="MEZ169" s="170"/>
      <c r="MFA169" s="170"/>
      <c r="MFB169" s="170"/>
      <c r="MFC169" s="170"/>
      <c r="MFD169" s="170"/>
      <c r="MFE169" s="170"/>
      <c r="MFF169" s="170"/>
      <c r="MFG169" s="170"/>
      <c r="MFH169" s="170"/>
      <c r="MFI169" s="170"/>
      <c r="MFJ169" s="170"/>
      <c r="MFK169" s="170"/>
      <c r="MFL169" s="170"/>
      <c r="MFM169" s="170"/>
      <c r="MFN169" s="170"/>
      <c r="MFO169" s="170"/>
      <c r="MFP169" s="170"/>
      <c r="MFQ169" s="170"/>
      <c r="MFR169" s="170"/>
      <c r="MFS169" s="170"/>
      <c r="MFT169" s="170"/>
      <c r="MFU169" s="170"/>
      <c r="MFV169" s="170"/>
      <c r="MFW169" s="170"/>
      <c r="MFX169" s="170"/>
      <c r="MFY169" s="170"/>
      <c r="MFZ169" s="170"/>
      <c r="MGA169" s="170"/>
      <c r="MGB169" s="170"/>
      <c r="MGC169" s="170"/>
      <c r="MGD169" s="170"/>
      <c r="MGE169" s="170"/>
      <c r="MGF169" s="170"/>
      <c r="MGG169" s="170"/>
      <c r="MGH169" s="170"/>
      <c r="MGI169" s="170"/>
      <c r="MGJ169" s="170"/>
      <c r="MGK169" s="170"/>
      <c r="MGL169" s="170"/>
      <c r="MGM169" s="170"/>
      <c r="MGN169" s="170"/>
      <c r="MGO169" s="170"/>
      <c r="MGP169" s="170"/>
      <c r="MGQ169" s="170"/>
      <c r="MGR169" s="170"/>
      <c r="MGS169" s="170"/>
      <c r="MGT169" s="170"/>
      <c r="MGU169" s="170"/>
      <c r="MGV169" s="170"/>
      <c r="MGW169" s="170"/>
      <c r="MGX169" s="170"/>
      <c r="MGY169" s="170"/>
      <c r="MGZ169" s="170"/>
      <c r="MHA169" s="170"/>
      <c r="MHB169" s="170"/>
      <c r="MHC169" s="170"/>
      <c r="MHD169" s="170"/>
      <c r="MHE169" s="170"/>
      <c r="MHF169" s="170"/>
      <c r="MHG169" s="170"/>
      <c r="MHH169" s="170"/>
      <c r="MHI169" s="170"/>
      <c r="MHJ169" s="170"/>
      <c r="MHK169" s="170"/>
      <c r="MHL169" s="170"/>
      <c r="MHM169" s="170"/>
      <c r="MHN169" s="170"/>
      <c r="MHO169" s="170"/>
      <c r="MHP169" s="170"/>
      <c r="MHQ169" s="170"/>
      <c r="MHR169" s="170"/>
      <c r="MHS169" s="170"/>
      <c r="MHT169" s="170"/>
      <c r="MHU169" s="170"/>
      <c r="MHV169" s="170"/>
      <c r="MHW169" s="170"/>
      <c r="MHX169" s="170"/>
      <c r="MHY169" s="170"/>
      <c r="MHZ169" s="170"/>
      <c r="MIA169" s="170"/>
      <c r="MIB169" s="170"/>
      <c r="MIC169" s="170"/>
      <c r="MID169" s="170"/>
      <c r="MIE169" s="170"/>
      <c r="MIF169" s="170"/>
      <c r="MIG169" s="170"/>
      <c r="MIH169" s="170"/>
      <c r="MII169" s="170"/>
      <c r="MIJ169" s="170"/>
      <c r="MIK169" s="170"/>
      <c r="MIL169" s="170"/>
      <c r="MIM169" s="170"/>
      <c r="MIN169" s="170"/>
      <c r="MIO169" s="170"/>
      <c r="MIP169" s="170"/>
      <c r="MIQ169" s="170"/>
      <c r="MIR169" s="170"/>
      <c r="MIS169" s="170"/>
      <c r="MIT169" s="170"/>
      <c r="MIU169" s="170"/>
      <c r="MIV169" s="170"/>
      <c r="MIW169" s="170"/>
      <c r="MIX169" s="170"/>
      <c r="MIY169" s="170"/>
      <c r="MIZ169" s="170"/>
      <c r="MJA169" s="170"/>
      <c r="MJB169" s="170"/>
      <c r="MJC169" s="170"/>
      <c r="MJD169" s="170"/>
      <c r="MJE169" s="170"/>
      <c r="MJF169" s="170"/>
      <c r="MJG169" s="170"/>
      <c r="MJH169" s="170"/>
      <c r="MJI169" s="170"/>
      <c r="MJJ169" s="170"/>
      <c r="MJK169" s="170"/>
      <c r="MJL169" s="170"/>
      <c r="MJM169" s="170"/>
      <c r="MJN169" s="170"/>
      <c r="MJO169" s="170"/>
      <c r="MJP169" s="170"/>
      <c r="MJQ169" s="170"/>
      <c r="MJR169" s="170"/>
      <c r="MJS169" s="170"/>
      <c r="MJT169" s="170"/>
      <c r="MJU169" s="170"/>
      <c r="MJV169" s="170"/>
      <c r="MJW169" s="170"/>
      <c r="MJX169" s="170"/>
      <c r="MJY169" s="170"/>
      <c r="MJZ169" s="170"/>
      <c r="MKA169" s="170"/>
      <c r="MKB169" s="170"/>
      <c r="MKC169" s="170"/>
      <c r="MKD169" s="170"/>
      <c r="MKE169" s="170"/>
      <c r="MKF169" s="170"/>
      <c r="MKG169" s="170"/>
      <c r="MKH169" s="170"/>
      <c r="MKI169" s="170"/>
      <c r="MKJ169" s="170"/>
      <c r="MKK169" s="170"/>
      <c r="MKL169" s="170"/>
      <c r="MKM169" s="170"/>
      <c r="MKN169" s="170"/>
      <c r="MKO169" s="170"/>
      <c r="MKP169" s="170"/>
      <c r="MKQ169" s="170"/>
      <c r="MKR169" s="170"/>
      <c r="MKS169" s="170"/>
      <c r="MKT169" s="170"/>
      <c r="MKU169" s="170"/>
      <c r="MKV169" s="170"/>
      <c r="MKW169" s="170"/>
      <c r="MKX169" s="170"/>
      <c r="MKY169" s="170"/>
      <c r="MKZ169" s="170"/>
      <c r="MLA169" s="170"/>
      <c r="MLB169" s="170"/>
      <c r="MLC169" s="170"/>
      <c r="MLD169" s="170"/>
      <c r="MLE169" s="170"/>
      <c r="MLF169" s="170"/>
      <c r="MLG169" s="170"/>
      <c r="MLH169" s="170"/>
      <c r="MLI169" s="170"/>
      <c r="MLJ169" s="170"/>
      <c r="MLK169" s="170"/>
      <c r="MLL169" s="170"/>
      <c r="MLM169" s="170"/>
      <c r="MLN169" s="170"/>
      <c r="MLO169" s="170"/>
      <c r="MLP169" s="170"/>
      <c r="MLQ169" s="170"/>
      <c r="MLR169" s="170"/>
      <c r="MLS169" s="170"/>
      <c r="MLT169" s="170"/>
      <c r="MLU169" s="170"/>
      <c r="MLV169" s="170"/>
      <c r="MLW169" s="170"/>
      <c r="MLX169" s="170"/>
      <c r="MLY169" s="170"/>
      <c r="MLZ169" s="170"/>
      <c r="MMA169" s="170"/>
      <c r="MMB169" s="170"/>
      <c r="MMC169" s="170"/>
      <c r="MMD169" s="170"/>
      <c r="MME169" s="170"/>
      <c r="MMF169" s="170"/>
      <c r="MMG169" s="170"/>
      <c r="MMH169" s="170"/>
      <c r="MMI169" s="170"/>
      <c r="MMJ169" s="170"/>
      <c r="MMK169" s="170"/>
      <c r="MML169" s="170"/>
      <c r="MMM169" s="170"/>
      <c r="MMN169" s="170"/>
      <c r="MMO169" s="170"/>
      <c r="MMP169" s="170"/>
      <c r="MMQ169" s="170"/>
      <c r="MMR169" s="170"/>
      <c r="MMS169" s="170"/>
      <c r="MMT169" s="170"/>
      <c r="MMU169" s="170"/>
      <c r="MMV169" s="170"/>
      <c r="MMW169" s="170"/>
      <c r="MMX169" s="170"/>
      <c r="MMY169" s="170"/>
      <c r="MMZ169" s="170"/>
      <c r="MNA169" s="170"/>
      <c r="MNB169" s="170"/>
      <c r="MNC169" s="170"/>
      <c r="MND169" s="170"/>
      <c r="MNE169" s="170"/>
      <c r="MNF169" s="170"/>
      <c r="MNG169" s="170"/>
      <c r="MNH169" s="170"/>
      <c r="MNI169" s="170"/>
      <c r="MNJ169" s="170"/>
      <c r="MNK169" s="170"/>
      <c r="MNL169" s="170"/>
      <c r="MNM169" s="170"/>
      <c r="MNN169" s="170"/>
      <c r="MNO169" s="170"/>
      <c r="MNP169" s="170"/>
      <c r="MNQ169" s="170"/>
      <c r="MNR169" s="170"/>
      <c r="MNS169" s="170"/>
      <c r="MNT169" s="170"/>
      <c r="MNU169" s="170"/>
      <c r="MNV169" s="170"/>
      <c r="MNW169" s="170"/>
      <c r="MNX169" s="170"/>
      <c r="MNY169" s="170"/>
      <c r="MNZ169" s="170"/>
      <c r="MOA169" s="170"/>
      <c r="MOB169" s="170"/>
      <c r="MOC169" s="170"/>
      <c r="MOD169" s="170"/>
      <c r="MOE169" s="170"/>
      <c r="MOF169" s="170"/>
      <c r="MOG169" s="170"/>
      <c r="MOH169" s="170"/>
      <c r="MOI169" s="170"/>
      <c r="MOJ169" s="170"/>
      <c r="MOK169" s="170"/>
      <c r="MOL169" s="170"/>
      <c r="MOM169" s="170"/>
      <c r="MON169" s="170"/>
      <c r="MOO169" s="170"/>
      <c r="MOP169" s="170"/>
      <c r="MOQ169" s="170"/>
      <c r="MOR169" s="170"/>
      <c r="MOS169" s="170"/>
      <c r="MOT169" s="170"/>
      <c r="MOU169" s="170"/>
      <c r="MOV169" s="170"/>
      <c r="MOW169" s="170"/>
      <c r="MOX169" s="170"/>
      <c r="MOY169" s="170"/>
      <c r="MOZ169" s="170"/>
      <c r="MPA169" s="170"/>
      <c r="MPB169" s="170"/>
      <c r="MPC169" s="170"/>
      <c r="MPD169" s="170"/>
      <c r="MPE169" s="170"/>
      <c r="MPF169" s="170"/>
      <c r="MPG169" s="170"/>
      <c r="MPH169" s="170"/>
      <c r="MPI169" s="170"/>
      <c r="MPJ169" s="170"/>
      <c r="MPK169" s="170"/>
      <c r="MPL169" s="170"/>
      <c r="MPM169" s="170"/>
      <c r="MPN169" s="170"/>
      <c r="MPO169" s="170"/>
      <c r="MPP169" s="170"/>
      <c r="MPQ169" s="170"/>
      <c r="MPR169" s="170"/>
      <c r="MPS169" s="170"/>
      <c r="MPT169" s="170"/>
      <c r="MPU169" s="170"/>
      <c r="MPV169" s="170"/>
      <c r="MPW169" s="170"/>
      <c r="MPX169" s="170"/>
      <c r="MPY169" s="170"/>
      <c r="MPZ169" s="170"/>
      <c r="MQA169" s="170"/>
      <c r="MQB169" s="170"/>
      <c r="MQC169" s="170"/>
      <c r="MQD169" s="170"/>
      <c r="MQE169" s="170"/>
      <c r="MQF169" s="170"/>
      <c r="MQG169" s="170"/>
      <c r="MQH169" s="170"/>
      <c r="MQI169" s="170"/>
      <c r="MQJ169" s="170"/>
      <c r="MQK169" s="170"/>
      <c r="MQL169" s="170"/>
      <c r="MQM169" s="170"/>
      <c r="MQN169" s="170"/>
      <c r="MQO169" s="170"/>
      <c r="MQP169" s="170"/>
      <c r="MQQ169" s="170"/>
      <c r="MQR169" s="170"/>
      <c r="MQS169" s="170"/>
      <c r="MQT169" s="170"/>
      <c r="MQU169" s="170"/>
      <c r="MQV169" s="170"/>
      <c r="MQW169" s="170"/>
      <c r="MQX169" s="170"/>
      <c r="MQY169" s="170"/>
      <c r="MQZ169" s="170"/>
      <c r="MRA169" s="170"/>
      <c r="MRB169" s="170"/>
      <c r="MRC169" s="170"/>
      <c r="MRD169" s="170"/>
      <c r="MRE169" s="170"/>
      <c r="MRF169" s="170"/>
      <c r="MRG169" s="170"/>
      <c r="MRH169" s="170"/>
      <c r="MRI169" s="170"/>
      <c r="MRJ169" s="170"/>
      <c r="MRK169" s="170"/>
      <c r="MRL169" s="170"/>
      <c r="MRM169" s="170"/>
      <c r="MRN169" s="170"/>
      <c r="MRO169" s="170"/>
      <c r="MRP169" s="170"/>
      <c r="MRQ169" s="170"/>
      <c r="MRR169" s="170"/>
      <c r="MRS169" s="170"/>
      <c r="MRT169" s="170"/>
      <c r="MRU169" s="170"/>
      <c r="MRV169" s="170"/>
      <c r="MRW169" s="170"/>
      <c r="MRX169" s="170"/>
      <c r="MRY169" s="170"/>
      <c r="MRZ169" s="170"/>
      <c r="MSA169" s="170"/>
      <c r="MSB169" s="170"/>
      <c r="MSC169" s="170"/>
      <c r="MSD169" s="170"/>
      <c r="MSE169" s="170"/>
      <c r="MSF169" s="170"/>
      <c r="MSG169" s="170"/>
      <c r="MSH169" s="170"/>
      <c r="MSI169" s="170"/>
      <c r="MSJ169" s="170"/>
      <c r="MSK169" s="170"/>
      <c r="MSL169" s="170"/>
      <c r="MSM169" s="170"/>
      <c r="MSN169" s="170"/>
      <c r="MSO169" s="170"/>
      <c r="MSP169" s="170"/>
      <c r="MSQ169" s="170"/>
      <c r="MSR169" s="170"/>
      <c r="MSS169" s="170"/>
      <c r="MST169" s="170"/>
      <c r="MSU169" s="170"/>
      <c r="MSV169" s="170"/>
      <c r="MSW169" s="170"/>
      <c r="MSX169" s="170"/>
      <c r="MSY169" s="170"/>
      <c r="MSZ169" s="170"/>
      <c r="MTA169" s="170"/>
      <c r="MTB169" s="170"/>
      <c r="MTC169" s="170"/>
      <c r="MTD169" s="170"/>
      <c r="MTE169" s="170"/>
      <c r="MTF169" s="170"/>
      <c r="MTG169" s="170"/>
      <c r="MTH169" s="170"/>
      <c r="MTI169" s="170"/>
      <c r="MTJ169" s="170"/>
      <c r="MTK169" s="170"/>
      <c r="MTL169" s="170"/>
      <c r="MTM169" s="170"/>
      <c r="MTN169" s="170"/>
      <c r="MTO169" s="170"/>
      <c r="MTP169" s="170"/>
      <c r="MTQ169" s="170"/>
      <c r="MTR169" s="170"/>
      <c r="MTS169" s="170"/>
      <c r="MTT169" s="170"/>
      <c r="MTU169" s="170"/>
      <c r="MTV169" s="170"/>
      <c r="MTW169" s="170"/>
      <c r="MTX169" s="170"/>
      <c r="MTY169" s="170"/>
      <c r="MTZ169" s="170"/>
      <c r="MUA169" s="170"/>
      <c r="MUB169" s="170"/>
      <c r="MUC169" s="170"/>
      <c r="MUD169" s="170"/>
      <c r="MUE169" s="170"/>
      <c r="MUF169" s="170"/>
      <c r="MUG169" s="170"/>
      <c r="MUH169" s="170"/>
      <c r="MUI169" s="170"/>
      <c r="MUJ169" s="170"/>
      <c r="MUK169" s="170"/>
      <c r="MUL169" s="170"/>
      <c r="MUM169" s="170"/>
      <c r="MUN169" s="170"/>
      <c r="MUO169" s="170"/>
      <c r="MUP169" s="170"/>
      <c r="MUQ169" s="170"/>
      <c r="MUR169" s="170"/>
      <c r="MUS169" s="170"/>
      <c r="MUT169" s="170"/>
      <c r="MUU169" s="170"/>
      <c r="MUV169" s="170"/>
      <c r="MUW169" s="170"/>
      <c r="MUX169" s="170"/>
      <c r="MUY169" s="170"/>
      <c r="MUZ169" s="170"/>
      <c r="MVA169" s="170"/>
      <c r="MVB169" s="170"/>
      <c r="MVC169" s="170"/>
      <c r="MVD169" s="170"/>
      <c r="MVE169" s="170"/>
      <c r="MVF169" s="170"/>
      <c r="MVG169" s="170"/>
      <c r="MVH169" s="170"/>
      <c r="MVI169" s="170"/>
      <c r="MVJ169" s="170"/>
      <c r="MVK169" s="170"/>
      <c r="MVL169" s="170"/>
      <c r="MVM169" s="170"/>
      <c r="MVN169" s="170"/>
      <c r="MVO169" s="170"/>
      <c r="MVP169" s="170"/>
      <c r="MVQ169" s="170"/>
      <c r="MVR169" s="170"/>
      <c r="MVS169" s="170"/>
      <c r="MVT169" s="170"/>
      <c r="MVU169" s="170"/>
      <c r="MVV169" s="170"/>
      <c r="MVW169" s="170"/>
      <c r="MVX169" s="170"/>
      <c r="MVY169" s="170"/>
      <c r="MVZ169" s="170"/>
      <c r="MWA169" s="170"/>
      <c r="MWB169" s="170"/>
      <c r="MWC169" s="170"/>
      <c r="MWD169" s="170"/>
      <c r="MWE169" s="170"/>
      <c r="MWF169" s="170"/>
      <c r="MWG169" s="170"/>
      <c r="MWH169" s="170"/>
      <c r="MWI169" s="170"/>
      <c r="MWJ169" s="170"/>
      <c r="MWK169" s="170"/>
      <c r="MWL169" s="170"/>
      <c r="MWM169" s="170"/>
      <c r="MWN169" s="170"/>
      <c r="MWO169" s="170"/>
      <c r="MWP169" s="170"/>
      <c r="MWQ169" s="170"/>
      <c r="MWR169" s="170"/>
      <c r="MWS169" s="170"/>
      <c r="MWT169" s="170"/>
      <c r="MWU169" s="170"/>
      <c r="MWV169" s="170"/>
      <c r="MWW169" s="170"/>
      <c r="MWX169" s="170"/>
      <c r="MWY169" s="170"/>
      <c r="MWZ169" s="170"/>
      <c r="MXA169" s="170"/>
      <c r="MXB169" s="170"/>
      <c r="MXC169" s="170"/>
      <c r="MXD169" s="170"/>
      <c r="MXE169" s="170"/>
      <c r="MXF169" s="170"/>
      <c r="MXG169" s="170"/>
      <c r="MXH169" s="170"/>
      <c r="MXI169" s="170"/>
      <c r="MXJ169" s="170"/>
      <c r="MXK169" s="170"/>
      <c r="MXL169" s="170"/>
      <c r="MXM169" s="170"/>
      <c r="MXN169" s="170"/>
      <c r="MXO169" s="170"/>
      <c r="MXP169" s="170"/>
      <c r="MXQ169" s="170"/>
      <c r="MXR169" s="170"/>
      <c r="MXS169" s="170"/>
      <c r="MXT169" s="170"/>
      <c r="MXU169" s="170"/>
      <c r="MXV169" s="170"/>
      <c r="MXW169" s="170"/>
      <c r="MXX169" s="170"/>
      <c r="MXY169" s="170"/>
      <c r="MXZ169" s="170"/>
      <c r="MYA169" s="170"/>
      <c r="MYB169" s="170"/>
      <c r="MYC169" s="170"/>
      <c r="MYD169" s="170"/>
      <c r="MYE169" s="170"/>
      <c r="MYF169" s="170"/>
      <c r="MYG169" s="170"/>
      <c r="MYH169" s="170"/>
      <c r="MYI169" s="170"/>
      <c r="MYJ169" s="170"/>
      <c r="MYK169" s="170"/>
      <c r="MYL169" s="170"/>
      <c r="MYM169" s="170"/>
      <c r="MYN169" s="170"/>
      <c r="MYO169" s="170"/>
      <c r="MYP169" s="170"/>
      <c r="MYQ169" s="170"/>
      <c r="MYR169" s="170"/>
      <c r="MYS169" s="170"/>
      <c r="MYT169" s="170"/>
      <c r="MYU169" s="170"/>
      <c r="MYV169" s="170"/>
      <c r="MYW169" s="170"/>
      <c r="MYX169" s="170"/>
      <c r="MYY169" s="170"/>
      <c r="MYZ169" s="170"/>
      <c r="MZA169" s="170"/>
      <c r="MZB169" s="170"/>
      <c r="MZC169" s="170"/>
      <c r="MZD169" s="170"/>
      <c r="MZE169" s="170"/>
      <c r="MZF169" s="170"/>
      <c r="MZG169" s="170"/>
      <c r="MZH169" s="170"/>
      <c r="MZI169" s="170"/>
      <c r="MZJ169" s="170"/>
      <c r="MZK169" s="170"/>
      <c r="MZL169" s="170"/>
      <c r="MZM169" s="170"/>
      <c r="MZN169" s="170"/>
      <c r="MZO169" s="170"/>
      <c r="MZP169" s="170"/>
      <c r="MZQ169" s="170"/>
      <c r="MZR169" s="170"/>
      <c r="MZS169" s="170"/>
      <c r="MZT169" s="170"/>
      <c r="MZU169" s="170"/>
      <c r="MZV169" s="170"/>
      <c r="MZW169" s="170"/>
      <c r="MZX169" s="170"/>
      <c r="MZY169" s="170"/>
      <c r="MZZ169" s="170"/>
      <c r="NAA169" s="170"/>
      <c r="NAB169" s="170"/>
      <c r="NAC169" s="170"/>
      <c r="NAD169" s="170"/>
      <c r="NAE169" s="170"/>
      <c r="NAF169" s="170"/>
      <c r="NAG169" s="170"/>
      <c r="NAH169" s="170"/>
      <c r="NAI169" s="170"/>
      <c r="NAJ169" s="170"/>
      <c r="NAK169" s="170"/>
      <c r="NAL169" s="170"/>
      <c r="NAM169" s="170"/>
      <c r="NAN169" s="170"/>
      <c r="NAO169" s="170"/>
      <c r="NAP169" s="170"/>
      <c r="NAQ169" s="170"/>
      <c r="NAR169" s="170"/>
      <c r="NAS169" s="170"/>
      <c r="NAT169" s="170"/>
      <c r="NAU169" s="170"/>
      <c r="NAV169" s="170"/>
      <c r="NAW169" s="170"/>
      <c r="NAX169" s="170"/>
      <c r="NAY169" s="170"/>
      <c r="NAZ169" s="170"/>
      <c r="NBA169" s="170"/>
      <c r="NBB169" s="170"/>
      <c r="NBC169" s="170"/>
      <c r="NBD169" s="170"/>
      <c r="NBE169" s="170"/>
      <c r="NBF169" s="170"/>
      <c r="NBG169" s="170"/>
      <c r="NBH169" s="170"/>
      <c r="NBI169" s="170"/>
      <c r="NBJ169" s="170"/>
      <c r="NBK169" s="170"/>
      <c r="NBL169" s="170"/>
      <c r="NBM169" s="170"/>
      <c r="NBN169" s="170"/>
      <c r="NBO169" s="170"/>
      <c r="NBP169" s="170"/>
      <c r="NBQ169" s="170"/>
      <c r="NBR169" s="170"/>
      <c r="NBS169" s="170"/>
      <c r="NBT169" s="170"/>
      <c r="NBU169" s="170"/>
      <c r="NBV169" s="170"/>
      <c r="NBW169" s="170"/>
      <c r="NBX169" s="170"/>
      <c r="NBY169" s="170"/>
      <c r="NBZ169" s="170"/>
      <c r="NCA169" s="170"/>
      <c r="NCB169" s="170"/>
      <c r="NCC169" s="170"/>
      <c r="NCD169" s="170"/>
      <c r="NCE169" s="170"/>
      <c r="NCF169" s="170"/>
      <c r="NCG169" s="170"/>
      <c r="NCH169" s="170"/>
      <c r="NCI169" s="170"/>
      <c r="NCJ169" s="170"/>
      <c r="NCK169" s="170"/>
      <c r="NCL169" s="170"/>
      <c r="NCM169" s="170"/>
      <c r="NCN169" s="170"/>
      <c r="NCO169" s="170"/>
      <c r="NCP169" s="170"/>
      <c r="NCQ169" s="170"/>
      <c r="NCR169" s="170"/>
      <c r="NCS169" s="170"/>
      <c r="NCT169" s="170"/>
      <c r="NCU169" s="170"/>
      <c r="NCV169" s="170"/>
      <c r="NCW169" s="170"/>
      <c r="NCX169" s="170"/>
      <c r="NCY169" s="170"/>
      <c r="NCZ169" s="170"/>
      <c r="NDA169" s="170"/>
      <c r="NDB169" s="170"/>
      <c r="NDC169" s="170"/>
      <c r="NDD169" s="170"/>
      <c r="NDE169" s="170"/>
      <c r="NDF169" s="170"/>
      <c r="NDG169" s="170"/>
      <c r="NDH169" s="170"/>
      <c r="NDI169" s="170"/>
      <c r="NDJ169" s="170"/>
      <c r="NDK169" s="170"/>
      <c r="NDL169" s="170"/>
      <c r="NDM169" s="170"/>
      <c r="NDN169" s="170"/>
      <c r="NDO169" s="170"/>
      <c r="NDP169" s="170"/>
      <c r="NDQ169" s="170"/>
      <c r="NDR169" s="170"/>
      <c r="NDS169" s="170"/>
      <c r="NDT169" s="170"/>
      <c r="NDU169" s="170"/>
      <c r="NDV169" s="170"/>
      <c r="NDW169" s="170"/>
      <c r="NDX169" s="170"/>
      <c r="NDY169" s="170"/>
      <c r="NDZ169" s="170"/>
      <c r="NEA169" s="170"/>
      <c r="NEB169" s="170"/>
      <c r="NEC169" s="170"/>
      <c r="NED169" s="170"/>
      <c r="NEE169" s="170"/>
      <c r="NEF169" s="170"/>
      <c r="NEG169" s="170"/>
      <c r="NEH169" s="170"/>
      <c r="NEI169" s="170"/>
      <c r="NEJ169" s="170"/>
      <c r="NEK169" s="170"/>
      <c r="NEL169" s="170"/>
      <c r="NEM169" s="170"/>
      <c r="NEN169" s="170"/>
      <c r="NEO169" s="170"/>
      <c r="NEP169" s="170"/>
      <c r="NEQ169" s="170"/>
      <c r="NER169" s="170"/>
      <c r="NES169" s="170"/>
      <c r="NET169" s="170"/>
      <c r="NEU169" s="170"/>
      <c r="NEV169" s="170"/>
      <c r="NEW169" s="170"/>
      <c r="NEX169" s="170"/>
      <c r="NEY169" s="170"/>
      <c r="NEZ169" s="170"/>
      <c r="NFA169" s="170"/>
      <c r="NFB169" s="170"/>
      <c r="NFC169" s="170"/>
      <c r="NFD169" s="170"/>
      <c r="NFE169" s="170"/>
      <c r="NFF169" s="170"/>
      <c r="NFG169" s="170"/>
      <c r="NFH169" s="170"/>
      <c r="NFI169" s="170"/>
      <c r="NFJ169" s="170"/>
      <c r="NFK169" s="170"/>
      <c r="NFL169" s="170"/>
      <c r="NFM169" s="170"/>
      <c r="NFN169" s="170"/>
      <c r="NFO169" s="170"/>
      <c r="NFP169" s="170"/>
      <c r="NFQ169" s="170"/>
      <c r="NFR169" s="170"/>
      <c r="NFS169" s="170"/>
      <c r="NFT169" s="170"/>
      <c r="NFU169" s="170"/>
      <c r="NFV169" s="170"/>
      <c r="NFW169" s="170"/>
      <c r="NFX169" s="170"/>
      <c r="NFY169" s="170"/>
      <c r="NFZ169" s="170"/>
      <c r="NGA169" s="170"/>
      <c r="NGB169" s="170"/>
      <c r="NGC169" s="170"/>
      <c r="NGD169" s="170"/>
      <c r="NGE169" s="170"/>
      <c r="NGF169" s="170"/>
      <c r="NGG169" s="170"/>
      <c r="NGH169" s="170"/>
      <c r="NGI169" s="170"/>
      <c r="NGJ169" s="170"/>
      <c r="NGK169" s="170"/>
      <c r="NGL169" s="170"/>
      <c r="NGM169" s="170"/>
      <c r="NGN169" s="170"/>
      <c r="NGO169" s="170"/>
      <c r="NGP169" s="170"/>
      <c r="NGQ169" s="170"/>
      <c r="NGR169" s="170"/>
      <c r="NGS169" s="170"/>
      <c r="NGT169" s="170"/>
      <c r="NGU169" s="170"/>
      <c r="NGV169" s="170"/>
      <c r="NGW169" s="170"/>
      <c r="NGX169" s="170"/>
      <c r="NGY169" s="170"/>
      <c r="NGZ169" s="170"/>
      <c r="NHA169" s="170"/>
      <c r="NHB169" s="170"/>
      <c r="NHC169" s="170"/>
      <c r="NHD169" s="170"/>
      <c r="NHE169" s="170"/>
      <c r="NHF169" s="170"/>
      <c r="NHG169" s="170"/>
      <c r="NHH169" s="170"/>
      <c r="NHI169" s="170"/>
      <c r="NHJ169" s="170"/>
      <c r="NHK169" s="170"/>
      <c r="NHL169" s="170"/>
      <c r="NHM169" s="170"/>
      <c r="NHN169" s="170"/>
      <c r="NHO169" s="170"/>
      <c r="NHP169" s="170"/>
      <c r="NHQ169" s="170"/>
      <c r="NHR169" s="170"/>
      <c r="NHS169" s="170"/>
      <c r="NHT169" s="170"/>
      <c r="NHU169" s="170"/>
      <c r="NHV169" s="170"/>
      <c r="NHW169" s="170"/>
      <c r="NHX169" s="170"/>
      <c r="NHY169" s="170"/>
      <c r="NHZ169" s="170"/>
      <c r="NIA169" s="170"/>
      <c r="NIB169" s="170"/>
      <c r="NIC169" s="170"/>
      <c r="NID169" s="170"/>
      <c r="NIE169" s="170"/>
      <c r="NIF169" s="170"/>
      <c r="NIG169" s="170"/>
      <c r="NIH169" s="170"/>
      <c r="NII169" s="170"/>
      <c r="NIJ169" s="170"/>
      <c r="NIK169" s="170"/>
      <c r="NIL169" s="170"/>
      <c r="NIM169" s="170"/>
      <c r="NIN169" s="170"/>
      <c r="NIO169" s="170"/>
      <c r="NIP169" s="170"/>
      <c r="NIQ169" s="170"/>
      <c r="NIR169" s="170"/>
      <c r="NIS169" s="170"/>
      <c r="NIT169" s="170"/>
      <c r="NIU169" s="170"/>
      <c r="NIV169" s="170"/>
      <c r="NIW169" s="170"/>
      <c r="NIX169" s="170"/>
      <c r="NIY169" s="170"/>
      <c r="NIZ169" s="170"/>
      <c r="NJA169" s="170"/>
      <c r="NJB169" s="170"/>
      <c r="NJC169" s="170"/>
      <c r="NJD169" s="170"/>
      <c r="NJE169" s="170"/>
      <c r="NJF169" s="170"/>
      <c r="NJG169" s="170"/>
      <c r="NJH169" s="170"/>
      <c r="NJI169" s="170"/>
      <c r="NJJ169" s="170"/>
      <c r="NJK169" s="170"/>
      <c r="NJL169" s="170"/>
      <c r="NJM169" s="170"/>
      <c r="NJN169" s="170"/>
      <c r="NJO169" s="170"/>
      <c r="NJP169" s="170"/>
      <c r="NJQ169" s="170"/>
      <c r="NJR169" s="170"/>
      <c r="NJS169" s="170"/>
      <c r="NJT169" s="170"/>
      <c r="NJU169" s="170"/>
      <c r="NJV169" s="170"/>
      <c r="NJW169" s="170"/>
      <c r="NJX169" s="170"/>
      <c r="NJY169" s="170"/>
      <c r="NJZ169" s="170"/>
      <c r="NKA169" s="170"/>
      <c r="NKB169" s="170"/>
      <c r="NKC169" s="170"/>
      <c r="NKD169" s="170"/>
      <c r="NKE169" s="170"/>
      <c r="NKF169" s="170"/>
      <c r="NKG169" s="170"/>
      <c r="NKH169" s="170"/>
      <c r="NKI169" s="170"/>
      <c r="NKJ169" s="170"/>
      <c r="NKK169" s="170"/>
      <c r="NKL169" s="170"/>
      <c r="NKM169" s="170"/>
      <c r="NKN169" s="170"/>
      <c r="NKO169" s="170"/>
      <c r="NKP169" s="170"/>
      <c r="NKQ169" s="170"/>
      <c r="NKR169" s="170"/>
      <c r="NKS169" s="170"/>
      <c r="NKT169" s="170"/>
      <c r="NKU169" s="170"/>
      <c r="NKV169" s="170"/>
      <c r="NKW169" s="170"/>
      <c r="NKX169" s="170"/>
      <c r="NKY169" s="170"/>
      <c r="NKZ169" s="170"/>
      <c r="NLA169" s="170"/>
      <c r="NLB169" s="170"/>
      <c r="NLC169" s="170"/>
      <c r="NLD169" s="170"/>
      <c r="NLE169" s="170"/>
      <c r="NLF169" s="170"/>
      <c r="NLG169" s="170"/>
      <c r="NLH169" s="170"/>
      <c r="NLI169" s="170"/>
      <c r="NLJ169" s="170"/>
      <c r="NLK169" s="170"/>
      <c r="NLL169" s="170"/>
      <c r="NLM169" s="170"/>
      <c r="NLN169" s="170"/>
      <c r="NLO169" s="170"/>
      <c r="NLP169" s="170"/>
      <c r="NLQ169" s="170"/>
      <c r="NLR169" s="170"/>
      <c r="NLS169" s="170"/>
      <c r="NLT169" s="170"/>
      <c r="NLU169" s="170"/>
      <c r="NLV169" s="170"/>
      <c r="NLW169" s="170"/>
      <c r="NLX169" s="170"/>
      <c r="NLY169" s="170"/>
      <c r="NLZ169" s="170"/>
      <c r="NMA169" s="170"/>
      <c r="NMB169" s="170"/>
      <c r="NMC169" s="170"/>
      <c r="NMD169" s="170"/>
      <c r="NME169" s="170"/>
      <c r="NMF169" s="170"/>
      <c r="NMG169" s="170"/>
      <c r="NMH169" s="170"/>
      <c r="NMI169" s="170"/>
      <c r="NMJ169" s="170"/>
      <c r="NMK169" s="170"/>
      <c r="NML169" s="170"/>
      <c r="NMM169" s="170"/>
      <c r="NMN169" s="170"/>
      <c r="NMO169" s="170"/>
      <c r="NMP169" s="170"/>
      <c r="NMQ169" s="170"/>
      <c r="NMR169" s="170"/>
      <c r="NMS169" s="170"/>
      <c r="NMT169" s="170"/>
      <c r="NMU169" s="170"/>
      <c r="NMV169" s="170"/>
      <c r="NMW169" s="170"/>
      <c r="NMX169" s="170"/>
      <c r="NMY169" s="170"/>
      <c r="NMZ169" s="170"/>
      <c r="NNA169" s="170"/>
      <c r="NNB169" s="170"/>
      <c r="NNC169" s="170"/>
      <c r="NND169" s="170"/>
      <c r="NNE169" s="170"/>
      <c r="NNF169" s="170"/>
      <c r="NNG169" s="170"/>
      <c r="NNH169" s="170"/>
      <c r="NNI169" s="170"/>
      <c r="NNJ169" s="170"/>
      <c r="NNK169" s="170"/>
      <c r="NNL169" s="170"/>
      <c r="NNM169" s="170"/>
      <c r="NNN169" s="170"/>
      <c r="NNO169" s="170"/>
      <c r="NNP169" s="170"/>
      <c r="NNQ169" s="170"/>
      <c r="NNR169" s="170"/>
      <c r="NNS169" s="170"/>
      <c r="NNT169" s="170"/>
      <c r="NNU169" s="170"/>
      <c r="NNV169" s="170"/>
      <c r="NNW169" s="170"/>
      <c r="NNX169" s="170"/>
      <c r="NNY169" s="170"/>
      <c r="NNZ169" s="170"/>
      <c r="NOA169" s="170"/>
      <c r="NOB169" s="170"/>
      <c r="NOC169" s="170"/>
      <c r="NOD169" s="170"/>
      <c r="NOE169" s="170"/>
      <c r="NOF169" s="170"/>
      <c r="NOG169" s="170"/>
      <c r="NOH169" s="170"/>
      <c r="NOI169" s="170"/>
      <c r="NOJ169" s="170"/>
      <c r="NOK169" s="170"/>
      <c r="NOL169" s="170"/>
      <c r="NOM169" s="170"/>
      <c r="NON169" s="170"/>
      <c r="NOO169" s="170"/>
      <c r="NOP169" s="170"/>
      <c r="NOQ169" s="170"/>
      <c r="NOR169" s="170"/>
      <c r="NOS169" s="170"/>
      <c r="NOT169" s="170"/>
      <c r="NOU169" s="170"/>
      <c r="NOV169" s="170"/>
      <c r="NOW169" s="170"/>
      <c r="NOX169" s="170"/>
      <c r="NOY169" s="170"/>
      <c r="NOZ169" s="170"/>
      <c r="NPA169" s="170"/>
      <c r="NPB169" s="170"/>
      <c r="NPC169" s="170"/>
      <c r="NPD169" s="170"/>
      <c r="NPE169" s="170"/>
      <c r="NPF169" s="170"/>
      <c r="NPG169" s="170"/>
      <c r="NPH169" s="170"/>
      <c r="NPI169" s="170"/>
      <c r="NPJ169" s="170"/>
      <c r="NPK169" s="170"/>
      <c r="NPL169" s="170"/>
      <c r="NPM169" s="170"/>
      <c r="NPN169" s="170"/>
      <c r="NPO169" s="170"/>
      <c r="NPP169" s="170"/>
      <c r="NPQ169" s="170"/>
      <c r="NPR169" s="170"/>
      <c r="NPS169" s="170"/>
      <c r="NPT169" s="170"/>
      <c r="NPU169" s="170"/>
      <c r="NPV169" s="170"/>
      <c r="NPW169" s="170"/>
      <c r="NPX169" s="170"/>
      <c r="NPY169" s="170"/>
      <c r="NPZ169" s="170"/>
      <c r="NQA169" s="170"/>
      <c r="NQB169" s="170"/>
      <c r="NQC169" s="170"/>
      <c r="NQD169" s="170"/>
      <c r="NQE169" s="170"/>
      <c r="NQF169" s="170"/>
      <c r="NQG169" s="170"/>
      <c r="NQH169" s="170"/>
      <c r="NQI169" s="170"/>
      <c r="NQJ169" s="170"/>
      <c r="NQK169" s="170"/>
      <c r="NQL169" s="170"/>
      <c r="NQM169" s="170"/>
      <c r="NQN169" s="170"/>
      <c r="NQO169" s="170"/>
      <c r="NQP169" s="170"/>
      <c r="NQQ169" s="170"/>
      <c r="NQR169" s="170"/>
      <c r="NQS169" s="170"/>
      <c r="NQT169" s="170"/>
      <c r="NQU169" s="170"/>
      <c r="NQV169" s="170"/>
      <c r="NQW169" s="170"/>
      <c r="NQX169" s="170"/>
      <c r="NQY169" s="170"/>
      <c r="NQZ169" s="170"/>
      <c r="NRA169" s="170"/>
      <c r="NRB169" s="170"/>
      <c r="NRC169" s="170"/>
      <c r="NRD169" s="170"/>
      <c r="NRE169" s="170"/>
      <c r="NRF169" s="170"/>
      <c r="NRG169" s="170"/>
      <c r="NRH169" s="170"/>
      <c r="NRI169" s="170"/>
      <c r="NRJ169" s="170"/>
      <c r="NRK169" s="170"/>
      <c r="NRL169" s="170"/>
      <c r="NRM169" s="170"/>
      <c r="NRN169" s="170"/>
      <c r="NRO169" s="170"/>
      <c r="NRP169" s="170"/>
      <c r="NRQ169" s="170"/>
      <c r="NRR169" s="170"/>
      <c r="NRS169" s="170"/>
      <c r="NRT169" s="170"/>
      <c r="NRU169" s="170"/>
      <c r="NRV169" s="170"/>
      <c r="NRW169" s="170"/>
      <c r="NRX169" s="170"/>
      <c r="NRY169" s="170"/>
      <c r="NRZ169" s="170"/>
      <c r="NSA169" s="170"/>
      <c r="NSB169" s="170"/>
      <c r="NSC169" s="170"/>
      <c r="NSD169" s="170"/>
      <c r="NSE169" s="170"/>
      <c r="NSF169" s="170"/>
      <c r="NSG169" s="170"/>
      <c r="NSH169" s="170"/>
      <c r="NSI169" s="170"/>
      <c r="NSJ169" s="170"/>
      <c r="NSK169" s="170"/>
      <c r="NSL169" s="170"/>
      <c r="NSM169" s="170"/>
      <c r="NSN169" s="170"/>
      <c r="NSO169" s="170"/>
      <c r="NSP169" s="170"/>
      <c r="NSQ169" s="170"/>
      <c r="NSR169" s="170"/>
      <c r="NSS169" s="170"/>
      <c r="NST169" s="170"/>
      <c r="NSU169" s="170"/>
      <c r="NSV169" s="170"/>
      <c r="NSW169" s="170"/>
      <c r="NSX169" s="170"/>
      <c r="NSY169" s="170"/>
      <c r="NSZ169" s="170"/>
      <c r="NTA169" s="170"/>
      <c r="NTB169" s="170"/>
      <c r="NTC169" s="170"/>
      <c r="NTD169" s="170"/>
      <c r="NTE169" s="170"/>
      <c r="NTF169" s="170"/>
      <c r="NTG169" s="170"/>
      <c r="NTH169" s="170"/>
      <c r="NTI169" s="170"/>
      <c r="NTJ169" s="170"/>
      <c r="NTK169" s="170"/>
      <c r="NTL169" s="170"/>
      <c r="NTM169" s="170"/>
      <c r="NTN169" s="170"/>
      <c r="NTO169" s="170"/>
      <c r="NTP169" s="170"/>
      <c r="NTQ169" s="170"/>
      <c r="NTR169" s="170"/>
      <c r="NTS169" s="170"/>
      <c r="NTT169" s="170"/>
      <c r="NTU169" s="170"/>
      <c r="NTV169" s="170"/>
      <c r="NTW169" s="170"/>
      <c r="NTX169" s="170"/>
      <c r="NTY169" s="170"/>
      <c r="NTZ169" s="170"/>
      <c r="NUA169" s="170"/>
      <c r="NUB169" s="170"/>
      <c r="NUC169" s="170"/>
      <c r="NUD169" s="170"/>
      <c r="NUE169" s="170"/>
      <c r="NUF169" s="170"/>
      <c r="NUG169" s="170"/>
      <c r="NUH169" s="170"/>
      <c r="NUI169" s="170"/>
      <c r="NUJ169" s="170"/>
      <c r="NUK169" s="170"/>
      <c r="NUL169" s="170"/>
      <c r="NUM169" s="170"/>
      <c r="NUN169" s="170"/>
      <c r="NUO169" s="170"/>
      <c r="NUP169" s="170"/>
      <c r="NUQ169" s="170"/>
      <c r="NUR169" s="170"/>
      <c r="NUS169" s="170"/>
      <c r="NUT169" s="170"/>
      <c r="NUU169" s="170"/>
      <c r="NUV169" s="170"/>
      <c r="NUW169" s="170"/>
      <c r="NUX169" s="170"/>
      <c r="NUY169" s="170"/>
      <c r="NUZ169" s="170"/>
      <c r="NVA169" s="170"/>
      <c r="NVB169" s="170"/>
      <c r="NVC169" s="170"/>
      <c r="NVD169" s="170"/>
      <c r="NVE169" s="170"/>
      <c r="NVF169" s="170"/>
      <c r="NVG169" s="170"/>
      <c r="NVH169" s="170"/>
      <c r="NVI169" s="170"/>
      <c r="NVJ169" s="170"/>
      <c r="NVK169" s="170"/>
      <c r="NVL169" s="170"/>
      <c r="NVM169" s="170"/>
      <c r="NVN169" s="170"/>
      <c r="NVO169" s="170"/>
      <c r="NVP169" s="170"/>
      <c r="NVQ169" s="170"/>
      <c r="NVR169" s="170"/>
      <c r="NVS169" s="170"/>
      <c r="NVT169" s="170"/>
      <c r="NVU169" s="170"/>
      <c r="NVV169" s="170"/>
      <c r="NVW169" s="170"/>
      <c r="NVX169" s="170"/>
      <c r="NVY169" s="170"/>
      <c r="NVZ169" s="170"/>
      <c r="NWA169" s="170"/>
      <c r="NWB169" s="170"/>
      <c r="NWC169" s="170"/>
      <c r="NWD169" s="170"/>
      <c r="NWE169" s="170"/>
      <c r="NWF169" s="170"/>
      <c r="NWG169" s="170"/>
      <c r="NWH169" s="170"/>
      <c r="NWI169" s="170"/>
      <c r="NWJ169" s="170"/>
      <c r="NWK169" s="170"/>
      <c r="NWL169" s="170"/>
      <c r="NWM169" s="170"/>
      <c r="NWN169" s="170"/>
      <c r="NWO169" s="170"/>
      <c r="NWP169" s="170"/>
      <c r="NWQ169" s="170"/>
      <c r="NWR169" s="170"/>
      <c r="NWS169" s="170"/>
      <c r="NWT169" s="170"/>
      <c r="NWU169" s="170"/>
      <c r="NWV169" s="170"/>
      <c r="NWW169" s="170"/>
      <c r="NWX169" s="170"/>
      <c r="NWY169" s="170"/>
      <c r="NWZ169" s="170"/>
      <c r="NXA169" s="170"/>
      <c r="NXB169" s="170"/>
      <c r="NXC169" s="170"/>
      <c r="NXD169" s="170"/>
      <c r="NXE169" s="170"/>
      <c r="NXF169" s="170"/>
      <c r="NXG169" s="170"/>
      <c r="NXH169" s="170"/>
      <c r="NXI169" s="170"/>
      <c r="NXJ169" s="170"/>
      <c r="NXK169" s="170"/>
      <c r="NXL169" s="170"/>
      <c r="NXM169" s="170"/>
      <c r="NXN169" s="170"/>
      <c r="NXO169" s="170"/>
      <c r="NXP169" s="170"/>
      <c r="NXQ169" s="170"/>
      <c r="NXR169" s="170"/>
      <c r="NXS169" s="170"/>
      <c r="NXT169" s="170"/>
      <c r="NXU169" s="170"/>
      <c r="NXV169" s="170"/>
      <c r="NXW169" s="170"/>
      <c r="NXX169" s="170"/>
      <c r="NXY169" s="170"/>
      <c r="NXZ169" s="170"/>
      <c r="NYA169" s="170"/>
      <c r="NYB169" s="170"/>
      <c r="NYC169" s="170"/>
      <c r="NYD169" s="170"/>
      <c r="NYE169" s="170"/>
      <c r="NYF169" s="170"/>
      <c r="NYG169" s="170"/>
      <c r="NYH169" s="170"/>
      <c r="NYI169" s="170"/>
      <c r="NYJ169" s="170"/>
      <c r="NYK169" s="170"/>
      <c r="NYL169" s="170"/>
      <c r="NYM169" s="170"/>
      <c r="NYN169" s="170"/>
      <c r="NYO169" s="170"/>
      <c r="NYP169" s="170"/>
      <c r="NYQ169" s="170"/>
      <c r="NYR169" s="170"/>
      <c r="NYS169" s="170"/>
      <c r="NYT169" s="170"/>
      <c r="NYU169" s="170"/>
      <c r="NYV169" s="170"/>
      <c r="NYW169" s="170"/>
      <c r="NYX169" s="170"/>
      <c r="NYY169" s="170"/>
      <c r="NYZ169" s="170"/>
      <c r="NZA169" s="170"/>
      <c r="NZB169" s="170"/>
      <c r="NZC169" s="170"/>
      <c r="NZD169" s="170"/>
      <c r="NZE169" s="170"/>
      <c r="NZF169" s="170"/>
      <c r="NZG169" s="170"/>
      <c r="NZH169" s="170"/>
      <c r="NZI169" s="170"/>
      <c r="NZJ169" s="170"/>
      <c r="NZK169" s="170"/>
      <c r="NZL169" s="170"/>
      <c r="NZM169" s="170"/>
      <c r="NZN169" s="170"/>
      <c r="NZO169" s="170"/>
      <c r="NZP169" s="170"/>
      <c r="NZQ169" s="170"/>
      <c r="NZR169" s="170"/>
      <c r="NZS169" s="170"/>
      <c r="NZT169" s="170"/>
      <c r="NZU169" s="170"/>
      <c r="NZV169" s="170"/>
      <c r="NZW169" s="170"/>
      <c r="NZX169" s="170"/>
      <c r="NZY169" s="170"/>
      <c r="NZZ169" s="170"/>
      <c r="OAA169" s="170"/>
      <c r="OAB169" s="170"/>
      <c r="OAC169" s="170"/>
      <c r="OAD169" s="170"/>
      <c r="OAE169" s="170"/>
      <c r="OAF169" s="170"/>
      <c r="OAG169" s="170"/>
      <c r="OAH169" s="170"/>
      <c r="OAI169" s="170"/>
      <c r="OAJ169" s="170"/>
      <c r="OAK169" s="170"/>
      <c r="OAL169" s="170"/>
      <c r="OAM169" s="170"/>
      <c r="OAN169" s="170"/>
      <c r="OAO169" s="170"/>
      <c r="OAP169" s="170"/>
      <c r="OAQ169" s="170"/>
      <c r="OAR169" s="170"/>
      <c r="OAS169" s="170"/>
      <c r="OAT169" s="170"/>
      <c r="OAU169" s="170"/>
      <c r="OAV169" s="170"/>
      <c r="OAW169" s="170"/>
      <c r="OAX169" s="170"/>
      <c r="OAY169" s="170"/>
      <c r="OAZ169" s="170"/>
      <c r="OBA169" s="170"/>
      <c r="OBB169" s="170"/>
      <c r="OBC169" s="170"/>
      <c r="OBD169" s="170"/>
      <c r="OBE169" s="170"/>
      <c r="OBF169" s="170"/>
      <c r="OBG169" s="170"/>
      <c r="OBH169" s="170"/>
      <c r="OBI169" s="170"/>
      <c r="OBJ169" s="170"/>
      <c r="OBK169" s="170"/>
      <c r="OBL169" s="170"/>
      <c r="OBM169" s="170"/>
      <c r="OBN169" s="170"/>
      <c r="OBO169" s="170"/>
      <c r="OBP169" s="170"/>
      <c r="OBQ169" s="170"/>
      <c r="OBR169" s="170"/>
      <c r="OBS169" s="170"/>
      <c r="OBT169" s="170"/>
      <c r="OBU169" s="170"/>
      <c r="OBV169" s="170"/>
      <c r="OBW169" s="170"/>
      <c r="OBX169" s="170"/>
      <c r="OBY169" s="170"/>
      <c r="OBZ169" s="170"/>
      <c r="OCA169" s="170"/>
      <c r="OCB169" s="170"/>
      <c r="OCC169" s="170"/>
      <c r="OCD169" s="170"/>
      <c r="OCE169" s="170"/>
      <c r="OCF169" s="170"/>
      <c r="OCG169" s="170"/>
      <c r="OCH169" s="170"/>
      <c r="OCI169" s="170"/>
      <c r="OCJ169" s="170"/>
      <c r="OCK169" s="170"/>
      <c r="OCL169" s="170"/>
      <c r="OCM169" s="170"/>
      <c r="OCN169" s="170"/>
      <c r="OCO169" s="170"/>
      <c r="OCP169" s="170"/>
      <c r="OCQ169" s="170"/>
      <c r="OCR169" s="170"/>
      <c r="OCS169" s="170"/>
      <c r="OCT169" s="170"/>
      <c r="OCU169" s="170"/>
      <c r="OCV169" s="170"/>
      <c r="OCW169" s="170"/>
      <c r="OCX169" s="170"/>
      <c r="OCY169" s="170"/>
      <c r="OCZ169" s="170"/>
      <c r="ODA169" s="170"/>
      <c r="ODB169" s="170"/>
      <c r="ODC169" s="170"/>
      <c r="ODD169" s="170"/>
      <c r="ODE169" s="170"/>
      <c r="ODF169" s="170"/>
      <c r="ODG169" s="170"/>
      <c r="ODH169" s="170"/>
      <c r="ODI169" s="170"/>
      <c r="ODJ169" s="170"/>
      <c r="ODK169" s="170"/>
      <c r="ODL169" s="170"/>
      <c r="ODM169" s="170"/>
      <c r="ODN169" s="170"/>
      <c r="ODO169" s="170"/>
      <c r="ODP169" s="170"/>
      <c r="ODQ169" s="170"/>
      <c r="ODR169" s="170"/>
      <c r="ODS169" s="170"/>
      <c r="ODT169" s="170"/>
      <c r="ODU169" s="170"/>
      <c r="ODV169" s="170"/>
      <c r="ODW169" s="170"/>
      <c r="ODX169" s="170"/>
      <c r="ODY169" s="170"/>
      <c r="ODZ169" s="170"/>
      <c r="OEA169" s="170"/>
      <c r="OEB169" s="170"/>
      <c r="OEC169" s="170"/>
      <c r="OED169" s="170"/>
      <c r="OEE169" s="170"/>
      <c r="OEF169" s="170"/>
      <c r="OEG169" s="170"/>
      <c r="OEH169" s="170"/>
      <c r="OEI169" s="170"/>
      <c r="OEJ169" s="170"/>
      <c r="OEK169" s="170"/>
      <c r="OEL169" s="170"/>
      <c r="OEM169" s="170"/>
      <c r="OEN169" s="170"/>
      <c r="OEO169" s="170"/>
      <c r="OEP169" s="170"/>
      <c r="OEQ169" s="170"/>
      <c r="OER169" s="170"/>
      <c r="OES169" s="170"/>
      <c r="OET169" s="170"/>
      <c r="OEU169" s="170"/>
      <c r="OEV169" s="170"/>
      <c r="OEW169" s="170"/>
      <c r="OEX169" s="170"/>
      <c r="OEY169" s="170"/>
      <c r="OEZ169" s="170"/>
      <c r="OFA169" s="170"/>
      <c r="OFB169" s="170"/>
      <c r="OFC169" s="170"/>
      <c r="OFD169" s="170"/>
      <c r="OFE169" s="170"/>
      <c r="OFF169" s="170"/>
      <c r="OFG169" s="170"/>
      <c r="OFH169" s="170"/>
      <c r="OFI169" s="170"/>
      <c r="OFJ169" s="170"/>
      <c r="OFK169" s="170"/>
      <c r="OFL169" s="170"/>
      <c r="OFM169" s="170"/>
      <c r="OFN169" s="170"/>
      <c r="OFO169" s="170"/>
      <c r="OFP169" s="170"/>
      <c r="OFQ169" s="170"/>
      <c r="OFR169" s="170"/>
      <c r="OFS169" s="170"/>
      <c r="OFT169" s="170"/>
      <c r="OFU169" s="170"/>
      <c r="OFV169" s="170"/>
      <c r="OFW169" s="170"/>
      <c r="OFX169" s="170"/>
      <c r="OFY169" s="170"/>
      <c r="OFZ169" s="170"/>
      <c r="OGA169" s="170"/>
      <c r="OGB169" s="170"/>
      <c r="OGC169" s="170"/>
      <c r="OGD169" s="170"/>
      <c r="OGE169" s="170"/>
      <c r="OGF169" s="170"/>
      <c r="OGG169" s="170"/>
      <c r="OGH169" s="170"/>
      <c r="OGI169" s="170"/>
      <c r="OGJ169" s="170"/>
      <c r="OGK169" s="170"/>
      <c r="OGL169" s="170"/>
      <c r="OGM169" s="170"/>
      <c r="OGN169" s="170"/>
      <c r="OGO169" s="170"/>
      <c r="OGP169" s="170"/>
      <c r="OGQ169" s="170"/>
      <c r="OGR169" s="170"/>
      <c r="OGS169" s="170"/>
      <c r="OGT169" s="170"/>
      <c r="OGU169" s="170"/>
      <c r="OGV169" s="170"/>
      <c r="OGW169" s="170"/>
      <c r="OGX169" s="170"/>
      <c r="OGY169" s="170"/>
      <c r="OGZ169" s="170"/>
      <c r="OHA169" s="170"/>
      <c r="OHB169" s="170"/>
      <c r="OHC169" s="170"/>
      <c r="OHD169" s="170"/>
      <c r="OHE169" s="170"/>
      <c r="OHF169" s="170"/>
      <c r="OHG169" s="170"/>
      <c r="OHH169" s="170"/>
      <c r="OHI169" s="170"/>
      <c r="OHJ169" s="170"/>
      <c r="OHK169" s="170"/>
      <c r="OHL169" s="170"/>
      <c r="OHM169" s="170"/>
      <c r="OHN169" s="170"/>
      <c r="OHO169" s="170"/>
      <c r="OHP169" s="170"/>
      <c r="OHQ169" s="170"/>
      <c r="OHR169" s="170"/>
      <c r="OHS169" s="170"/>
      <c r="OHT169" s="170"/>
      <c r="OHU169" s="170"/>
      <c r="OHV169" s="170"/>
      <c r="OHW169" s="170"/>
      <c r="OHX169" s="170"/>
      <c r="OHY169" s="170"/>
      <c r="OHZ169" s="170"/>
      <c r="OIA169" s="170"/>
      <c r="OIB169" s="170"/>
      <c r="OIC169" s="170"/>
      <c r="OID169" s="170"/>
      <c r="OIE169" s="170"/>
      <c r="OIF169" s="170"/>
      <c r="OIG169" s="170"/>
      <c r="OIH169" s="170"/>
      <c r="OII169" s="170"/>
      <c r="OIJ169" s="170"/>
      <c r="OIK169" s="170"/>
      <c r="OIL169" s="170"/>
      <c r="OIM169" s="170"/>
      <c r="OIN169" s="170"/>
      <c r="OIO169" s="170"/>
      <c r="OIP169" s="170"/>
      <c r="OIQ169" s="170"/>
      <c r="OIR169" s="170"/>
      <c r="OIS169" s="170"/>
      <c r="OIT169" s="170"/>
      <c r="OIU169" s="170"/>
      <c r="OIV169" s="170"/>
      <c r="OIW169" s="170"/>
      <c r="OIX169" s="170"/>
      <c r="OIY169" s="170"/>
      <c r="OIZ169" s="170"/>
      <c r="OJA169" s="170"/>
      <c r="OJB169" s="170"/>
      <c r="OJC169" s="170"/>
      <c r="OJD169" s="170"/>
      <c r="OJE169" s="170"/>
      <c r="OJF169" s="170"/>
      <c r="OJG169" s="170"/>
      <c r="OJH169" s="170"/>
      <c r="OJI169" s="170"/>
      <c r="OJJ169" s="170"/>
      <c r="OJK169" s="170"/>
      <c r="OJL169" s="170"/>
      <c r="OJM169" s="170"/>
      <c r="OJN169" s="170"/>
      <c r="OJO169" s="170"/>
      <c r="OJP169" s="170"/>
      <c r="OJQ169" s="170"/>
      <c r="OJR169" s="170"/>
      <c r="OJS169" s="170"/>
      <c r="OJT169" s="170"/>
      <c r="OJU169" s="170"/>
      <c r="OJV169" s="170"/>
      <c r="OJW169" s="170"/>
      <c r="OJX169" s="170"/>
      <c r="OJY169" s="170"/>
      <c r="OJZ169" s="170"/>
      <c r="OKA169" s="170"/>
      <c r="OKB169" s="170"/>
      <c r="OKC169" s="170"/>
      <c r="OKD169" s="170"/>
      <c r="OKE169" s="170"/>
      <c r="OKF169" s="170"/>
      <c r="OKG169" s="170"/>
      <c r="OKH169" s="170"/>
      <c r="OKI169" s="170"/>
      <c r="OKJ169" s="170"/>
      <c r="OKK169" s="170"/>
      <c r="OKL169" s="170"/>
      <c r="OKM169" s="170"/>
      <c r="OKN169" s="170"/>
      <c r="OKO169" s="170"/>
      <c r="OKP169" s="170"/>
      <c r="OKQ169" s="170"/>
      <c r="OKR169" s="170"/>
      <c r="OKS169" s="170"/>
      <c r="OKT169" s="170"/>
      <c r="OKU169" s="170"/>
      <c r="OKV169" s="170"/>
      <c r="OKW169" s="170"/>
      <c r="OKX169" s="170"/>
      <c r="OKY169" s="170"/>
      <c r="OKZ169" s="170"/>
      <c r="OLA169" s="170"/>
      <c r="OLB169" s="170"/>
      <c r="OLC169" s="170"/>
      <c r="OLD169" s="170"/>
      <c r="OLE169" s="170"/>
      <c r="OLF169" s="170"/>
      <c r="OLG169" s="170"/>
      <c r="OLH169" s="170"/>
      <c r="OLI169" s="170"/>
      <c r="OLJ169" s="170"/>
      <c r="OLK169" s="170"/>
      <c r="OLL169" s="170"/>
      <c r="OLM169" s="170"/>
      <c r="OLN169" s="170"/>
      <c r="OLO169" s="170"/>
      <c r="OLP169" s="170"/>
      <c r="OLQ169" s="170"/>
      <c r="OLR169" s="170"/>
      <c r="OLS169" s="170"/>
      <c r="OLT169" s="170"/>
      <c r="OLU169" s="170"/>
      <c r="OLV169" s="170"/>
      <c r="OLW169" s="170"/>
      <c r="OLX169" s="170"/>
      <c r="OLY169" s="170"/>
      <c r="OLZ169" s="170"/>
      <c r="OMA169" s="170"/>
      <c r="OMB169" s="170"/>
      <c r="OMC169" s="170"/>
      <c r="OMD169" s="170"/>
      <c r="OME169" s="170"/>
      <c r="OMF169" s="170"/>
      <c r="OMG169" s="170"/>
      <c r="OMH169" s="170"/>
      <c r="OMI169" s="170"/>
      <c r="OMJ169" s="170"/>
      <c r="OMK169" s="170"/>
      <c r="OML169" s="170"/>
      <c r="OMM169" s="170"/>
      <c r="OMN169" s="170"/>
      <c r="OMO169" s="170"/>
      <c r="OMP169" s="170"/>
      <c r="OMQ169" s="170"/>
      <c r="OMR169" s="170"/>
      <c r="OMS169" s="170"/>
      <c r="OMT169" s="170"/>
      <c r="OMU169" s="170"/>
      <c r="OMV169" s="170"/>
      <c r="OMW169" s="170"/>
      <c r="OMX169" s="170"/>
      <c r="OMY169" s="170"/>
      <c r="OMZ169" s="170"/>
      <c r="ONA169" s="170"/>
      <c r="ONB169" s="170"/>
      <c r="ONC169" s="170"/>
      <c r="OND169" s="170"/>
      <c r="ONE169" s="170"/>
      <c r="ONF169" s="170"/>
      <c r="ONG169" s="170"/>
      <c r="ONH169" s="170"/>
      <c r="ONI169" s="170"/>
      <c r="ONJ169" s="170"/>
      <c r="ONK169" s="170"/>
      <c r="ONL169" s="170"/>
      <c r="ONM169" s="170"/>
      <c r="ONN169" s="170"/>
      <c r="ONO169" s="170"/>
      <c r="ONP169" s="170"/>
      <c r="ONQ169" s="170"/>
      <c r="ONR169" s="170"/>
      <c r="ONS169" s="170"/>
      <c r="ONT169" s="170"/>
      <c r="ONU169" s="170"/>
      <c r="ONV169" s="170"/>
      <c r="ONW169" s="170"/>
      <c r="ONX169" s="170"/>
      <c r="ONY169" s="170"/>
      <c r="ONZ169" s="170"/>
      <c r="OOA169" s="170"/>
      <c r="OOB169" s="170"/>
      <c r="OOC169" s="170"/>
      <c r="OOD169" s="170"/>
      <c r="OOE169" s="170"/>
      <c r="OOF169" s="170"/>
      <c r="OOG169" s="170"/>
      <c r="OOH169" s="170"/>
      <c r="OOI169" s="170"/>
      <c r="OOJ169" s="170"/>
      <c r="OOK169" s="170"/>
      <c r="OOL169" s="170"/>
      <c r="OOM169" s="170"/>
      <c r="OON169" s="170"/>
      <c r="OOO169" s="170"/>
      <c r="OOP169" s="170"/>
      <c r="OOQ169" s="170"/>
      <c r="OOR169" s="170"/>
      <c r="OOS169" s="170"/>
      <c r="OOT169" s="170"/>
      <c r="OOU169" s="170"/>
      <c r="OOV169" s="170"/>
      <c r="OOW169" s="170"/>
      <c r="OOX169" s="170"/>
      <c r="OOY169" s="170"/>
      <c r="OOZ169" s="170"/>
      <c r="OPA169" s="170"/>
      <c r="OPB169" s="170"/>
      <c r="OPC169" s="170"/>
      <c r="OPD169" s="170"/>
      <c r="OPE169" s="170"/>
      <c r="OPF169" s="170"/>
      <c r="OPG169" s="170"/>
      <c r="OPH169" s="170"/>
      <c r="OPI169" s="170"/>
      <c r="OPJ169" s="170"/>
      <c r="OPK169" s="170"/>
      <c r="OPL169" s="170"/>
      <c r="OPM169" s="170"/>
      <c r="OPN169" s="170"/>
      <c r="OPO169" s="170"/>
      <c r="OPP169" s="170"/>
      <c r="OPQ169" s="170"/>
      <c r="OPR169" s="170"/>
      <c r="OPS169" s="170"/>
      <c r="OPT169" s="170"/>
      <c r="OPU169" s="170"/>
      <c r="OPV169" s="170"/>
      <c r="OPW169" s="170"/>
      <c r="OPX169" s="170"/>
      <c r="OPY169" s="170"/>
      <c r="OPZ169" s="170"/>
      <c r="OQA169" s="170"/>
      <c r="OQB169" s="170"/>
      <c r="OQC169" s="170"/>
      <c r="OQD169" s="170"/>
      <c r="OQE169" s="170"/>
      <c r="OQF169" s="170"/>
      <c r="OQG169" s="170"/>
      <c r="OQH169" s="170"/>
      <c r="OQI169" s="170"/>
      <c r="OQJ169" s="170"/>
      <c r="OQK169" s="170"/>
      <c r="OQL169" s="170"/>
      <c r="OQM169" s="170"/>
      <c r="OQN169" s="170"/>
      <c r="OQO169" s="170"/>
      <c r="OQP169" s="170"/>
      <c r="OQQ169" s="170"/>
      <c r="OQR169" s="170"/>
      <c r="OQS169" s="170"/>
      <c r="OQT169" s="170"/>
      <c r="OQU169" s="170"/>
      <c r="OQV169" s="170"/>
      <c r="OQW169" s="170"/>
      <c r="OQX169" s="170"/>
      <c r="OQY169" s="170"/>
      <c r="OQZ169" s="170"/>
      <c r="ORA169" s="170"/>
      <c r="ORB169" s="170"/>
      <c r="ORC169" s="170"/>
      <c r="ORD169" s="170"/>
      <c r="ORE169" s="170"/>
      <c r="ORF169" s="170"/>
      <c r="ORG169" s="170"/>
      <c r="ORH169" s="170"/>
      <c r="ORI169" s="170"/>
      <c r="ORJ169" s="170"/>
      <c r="ORK169" s="170"/>
      <c r="ORL169" s="170"/>
      <c r="ORM169" s="170"/>
      <c r="ORN169" s="170"/>
      <c r="ORO169" s="170"/>
      <c r="ORP169" s="170"/>
      <c r="ORQ169" s="170"/>
      <c r="ORR169" s="170"/>
      <c r="ORS169" s="170"/>
      <c r="ORT169" s="170"/>
      <c r="ORU169" s="170"/>
      <c r="ORV169" s="170"/>
      <c r="ORW169" s="170"/>
      <c r="ORX169" s="170"/>
      <c r="ORY169" s="170"/>
      <c r="ORZ169" s="170"/>
      <c r="OSA169" s="170"/>
      <c r="OSB169" s="170"/>
      <c r="OSC169" s="170"/>
      <c r="OSD169" s="170"/>
      <c r="OSE169" s="170"/>
      <c r="OSF169" s="170"/>
      <c r="OSG169" s="170"/>
      <c r="OSH169" s="170"/>
      <c r="OSI169" s="170"/>
      <c r="OSJ169" s="170"/>
      <c r="OSK169" s="170"/>
      <c r="OSL169" s="170"/>
      <c r="OSM169" s="170"/>
      <c r="OSN169" s="170"/>
      <c r="OSO169" s="170"/>
      <c r="OSP169" s="170"/>
      <c r="OSQ169" s="170"/>
      <c r="OSR169" s="170"/>
      <c r="OSS169" s="170"/>
      <c r="OST169" s="170"/>
      <c r="OSU169" s="170"/>
      <c r="OSV169" s="170"/>
      <c r="OSW169" s="170"/>
      <c r="OSX169" s="170"/>
      <c r="OSY169" s="170"/>
      <c r="OSZ169" s="170"/>
      <c r="OTA169" s="170"/>
      <c r="OTB169" s="170"/>
      <c r="OTC169" s="170"/>
      <c r="OTD169" s="170"/>
      <c r="OTE169" s="170"/>
      <c r="OTF169" s="170"/>
      <c r="OTG169" s="170"/>
      <c r="OTH169" s="170"/>
      <c r="OTI169" s="170"/>
      <c r="OTJ169" s="170"/>
      <c r="OTK169" s="170"/>
      <c r="OTL169" s="170"/>
      <c r="OTM169" s="170"/>
      <c r="OTN169" s="170"/>
      <c r="OTO169" s="170"/>
      <c r="OTP169" s="170"/>
      <c r="OTQ169" s="170"/>
      <c r="OTR169" s="170"/>
      <c r="OTS169" s="170"/>
      <c r="OTT169" s="170"/>
      <c r="OTU169" s="170"/>
      <c r="OTV169" s="170"/>
      <c r="OTW169" s="170"/>
      <c r="OTX169" s="170"/>
      <c r="OTY169" s="170"/>
      <c r="OTZ169" s="170"/>
      <c r="OUA169" s="170"/>
      <c r="OUB169" s="170"/>
      <c r="OUC169" s="170"/>
      <c r="OUD169" s="170"/>
      <c r="OUE169" s="170"/>
      <c r="OUF169" s="170"/>
      <c r="OUG169" s="170"/>
      <c r="OUH169" s="170"/>
      <c r="OUI169" s="170"/>
      <c r="OUJ169" s="170"/>
      <c r="OUK169" s="170"/>
      <c r="OUL169" s="170"/>
      <c r="OUM169" s="170"/>
      <c r="OUN169" s="170"/>
      <c r="OUO169" s="170"/>
      <c r="OUP169" s="170"/>
      <c r="OUQ169" s="170"/>
      <c r="OUR169" s="170"/>
      <c r="OUS169" s="170"/>
      <c r="OUT169" s="170"/>
      <c r="OUU169" s="170"/>
      <c r="OUV169" s="170"/>
      <c r="OUW169" s="170"/>
      <c r="OUX169" s="170"/>
      <c r="OUY169" s="170"/>
      <c r="OUZ169" s="170"/>
      <c r="OVA169" s="170"/>
      <c r="OVB169" s="170"/>
      <c r="OVC169" s="170"/>
      <c r="OVD169" s="170"/>
      <c r="OVE169" s="170"/>
      <c r="OVF169" s="170"/>
      <c r="OVG169" s="170"/>
      <c r="OVH169" s="170"/>
      <c r="OVI169" s="170"/>
      <c r="OVJ169" s="170"/>
      <c r="OVK169" s="170"/>
      <c r="OVL169" s="170"/>
      <c r="OVM169" s="170"/>
      <c r="OVN169" s="170"/>
      <c r="OVO169" s="170"/>
      <c r="OVP169" s="170"/>
      <c r="OVQ169" s="170"/>
      <c r="OVR169" s="170"/>
      <c r="OVS169" s="170"/>
      <c r="OVT169" s="170"/>
      <c r="OVU169" s="170"/>
      <c r="OVV169" s="170"/>
      <c r="OVW169" s="170"/>
      <c r="OVX169" s="170"/>
      <c r="OVY169" s="170"/>
      <c r="OVZ169" s="170"/>
      <c r="OWA169" s="170"/>
      <c r="OWB169" s="170"/>
      <c r="OWC169" s="170"/>
      <c r="OWD169" s="170"/>
      <c r="OWE169" s="170"/>
      <c r="OWF169" s="170"/>
      <c r="OWG169" s="170"/>
      <c r="OWH169" s="170"/>
      <c r="OWI169" s="170"/>
      <c r="OWJ169" s="170"/>
      <c r="OWK169" s="170"/>
      <c r="OWL169" s="170"/>
      <c r="OWM169" s="170"/>
      <c r="OWN169" s="170"/>
      <c r="OWO169" s="170"/>
      <c r="OWP169" s="170"/>
      <c r="OWQ169" s="170"/>
      <c r="OWR169" s="170"/>
      <c r="OWS169" s="170"/>
      <c r="OWT169" s="170"/>
      <c r="OWU169" s="170"/>
      <c r="OWV169" s="170"/>
      <c r="OWW169" s="170"/>
      <c r="OWX169" s="170"/>
      <c r="OWY169" s="170"/>
      <c r="OWZ169" s="170"/>
      <c r="OXA169" s="170"/>
      <c r="OXB169" s="170"/>
      <c r="OXC169" s="170"/>
      <c r="OXD169" s="170"/>
      <c r="OXE169" s="170"/>
      <c r="OXF169" s="170"/>
      <c r="OXG169" s="170"/>
      <c r="OXH169" s="170"/>
      <c r="OXI169" s="170"/>
      <c r="OXJ169" s="170"/>
      <c r="OXK169" s="170"/>
      <c r="OXL169" s="170"/>
      <c r="OXM169" s="170"/>
      <c r="OXN169" s="170"/>
      <c r="OXO169" s="170"/>
      <c r="OXP169" s="170"/>
      <c r="OXQ169" s="170"/>
      <c r="OXR169" s="170"/>
      <c r="OXS169" s="170"/>
      <c r="OXT169" s="170"/>
      <c r="OXU169" s="170"/>
      <c r="OXV169" s="170"/>
      <c r="OXW169" s="170"/>
      <c r="OXX169" s="170"/>
      <c r="OXY169" s="170"/>
      <c r="OXZ169" s="170"/>
      <c r="OYA169" s="170"/>
      <c r="OYB169" s="170"/>
      <c r="OYC169" s="170"/>
      <c r="OYD169" s="170"/>
      <c r="OYE169" s="170"/>
      <c r="OYF169" s="170"/>
      <c r="OYG169" s="170"/>
      <c r="OYH169" s="170"/>
      <c r="OYI169" s="170"/>
      <c r="OYJ169" s="170"/>
      <c r="OYK169" s="170"/>
      <c r="OYL169" s="170"/>
      <c r="OYM169" s="170"/>
      <c r="OYN169" s="170"/>
      <c r="OYO169" s="170"/>
      <c r="OYP169" s="170"/>
      <c r="OYQ169" s="170"/>
      <c r="OYR169" s="170"/>
      <c r="OYS169" s="170"/>
      <c r="OYT169" s="170"/>
      <c r="OYU169" s="170"/>
      <c r="OYV169" s="170"/>
      <c r="OYW169" s="170"/>
      <c r="OYX169" s="170"/>
      <c r="OYY169" s="170"/>
      <c r="OYZ169" s="170"/>
      <c r="OZA169" s="170"/>
      <c r="OZB169" s="170"/>
      <c r="OZC169" s="170"/>
      <c r="OZD169" s="170"/>
      <c r="OZE169" s="170"/>
      <c r="OZF169" s="170"/>
      <c r="OZG169" s="170"/>
      <c r="OZH169" s="170"/>
      <c r="OZI169" s="170"/>
      <c r="OZJ169" s="170"/>
      <c r="OZK169" s="170"/>
      <c r="OZL169" s="170"/>
      <c r="OZM169" s="170"/>
      <c r="OZN169" s="170"/>
      <c r="OZO169" s="170"/>
      <c r="OZP169" s="170"/>
      <c r="OZQ169" s="170"/>
      <c r="OZR169" s="170"/>
      <c r="OZS169" s="170"/>
      <c r="OZT169" s="170"/>
      <c r="OZU169" s="170"/>
      <c r="OZV169" s="170"/>
      <c r="OZW169" s="170"/>
      <c r="OZX169" s="170"/>
      <c r="OZY169" s="170"/>
      <c r="OZZ169" s="170"/>
      <c r="PAA169" s="170"/>
      <c r="PAB169" s="170"/>
      <c r="PAC169" s="170"/>
      <c r="PAD169" s="170"/>
      <c r="PAE169" s="170"/>
      <c r="PAF169" s="170"/>
      <c r="PAG169" s="170"/>
      <c r="PAH169" s="170"/>
      <c r="PAI169" s="170"/>
      <c r="PAJ169" s="170"/>
      <c r="PAK169" s="170"/>
      <c r="PAL169" s="170"/>
      <c r="PAM169" s="170"/>
      <c r="PAN169" s="170"/>
      <c r="PAO169" s="170"/>
      <c r="PAP169" s="170"/>
      <c r="PAQ169" s="170"/>
      <c r="PAR169" s="170"/>
      <c r="PAS169" s="170"/>
      <c r="PAT169" s="170"/>
      <c r="PAU169" s="170"/>
      <c r="PAV169" s="170"/>
      <c r="PAW169" s="170"/>
      <c r="PAX169" s="170"/>
      <c r="PAY169" s="170"/>
      <c r="PAZ169" s="170"/>
      <c r="PBA169" s="170"/>
      <c r="PBB169" s="170"/>
      <c r="PBC169" s="170"/>
      <c r="PBD169" s="170"/>
      <c r="PBE169" s="170"/>
      <c r="PBF169" s="170"/>
      <c r="PBG169" s="170"/>
      <c r="PBH169" s="170"/>
      <c r="PBI169" s="170"/>
      <c r="PBJ169" s="170"/>
      <c r="PBK169" s="170"/>
      <c r="PBL169" s="170"/>
      <c r="PBM169" s="170"/>
      <c r="PBN169" s="170"/>
      <c r="PBO169" s="170"/>
      <c r="PBP169" s="170"/>
      <c r="PBQ169" s="170"/>
      <c r="PBR169" s="170"/>
      <c r="PBS169" s="170"/>
      <c r="PBT169" s="170"/>
      <c r="PBU169" s="170"/>
      <c r="PBV169" s="170"/>
      <c r="PBW169" s="170"/>
      <c r="PBX169" s="170"/>
      <c r="PBY169" s="170"/>
      <c r="PBZ169" s="170"/>
      <c r="PCA169" s="170"/>
      <c r="PCB169" s="170"/>
      <c r="PCC169" s="170"/>
      <c r="PCD169" s="170"/>
      <c r="PCE169" s="170"/>
      <c r="PCF169" s="170"/>
      <c r="PCG169" s="170"/>
      <c r="PCH169" s="170"/>
      <c r="PCI169" s="170"/>
      <c r="PCJ169" s="170"/>
      <c r="PCK169" s="170"/>
      <c r="PCL169" s="170"/>
      <c r="PCM169" s="170"/>
      <c r="PCN169" s="170"/>
      <c r="PCO169" s="170"/>
      <c r="PCP169" s="170"/>
      <c r="PCQ169" s="170"/>
      <c r="PCR169" s="170"/>
      <c r="PCS169" s="170"/>
      <c r="PCT169" s="170"/>
      <c r="PCU169" s="170"/>
      <c r="PCV169" s="170"/>
      <c r="PCW169" s="170"/>
      <c r="PCX169" s="170"/>
      <c r="PCY169" s="170"/>
      <c r="PCZ169" s="170"/>
      <c r="PDA169" s="170"/>
      <c r="PDB169" s="170"/>
      <c r="PDC169" s="170"/>
      <c r="PDD169" s="170"/>
      <c r="PDE169" s="170"/>
      <c r="PDF169" s="170"/>
      <c r="PDG169" s="170"/>
      <c r="PDH169" s="170"/>
      <c r="PDI169" s="170"/>
      <c r="PDJ169" s="170"/>
      <c r="PDK169" s="170"/>
      <c r="PDL169" s="170"/>
      <c r="PDM169" s="170"/>
      <c r="PDN169" s="170"/>
      <c r="PDO169" s="170"/>
      <c r="PDP169" s="170"/>
      <c r="PDQ169" s="170"/>
      <c r="PDR169" s="170"/>
      <c r="PDS169" s="170"/>
      <c r="PDT169" s="170"/>
      <c r="PDU169" s="170"/>
      <c r="PDV169" s="170"/>
      <c r="PDW169" s="170"/>
      <c r="PDX169" s="170"/>
      <c r="PDY169" s="170"/>
      <c r="PDZ169" s="170"/>
      <c r="PEA169" s="170"/>
      <c r="PEB169" s="170"/>
      <c r="PEC169" s="170"/>
      <c r="PED169" s="170"/>
      <c r="PEE169" s="170"/>
      <c r="PEF169" s="170"/>
      <c r="PEG169" s="170"/>
      <c r="PEH169" s="170"/>
      <c r="PEI169" s="170"/>
      <c r="PEJ169" s="170"/>
      <c r="PEK169" s="170"/>
      <c r="PEL169" s="170"/>
      <c r="PEM169" s="170"/>
      <c r="PEN169" s="170"/>
      <c r="PEO169" s="170"/>
      <c r="PEP169" s="170"/>
      <c r="PEQ169" s="170"/>
      <c r="PER169" s="170"/>
      <c r="PES169" s="170"/>
      <c r="PET169" s="170"/>
      <c r="PEU169" s="170"/>
      <c r="PEV169" s="170"/>
      <c r="PEW169" s="170"/>
      <c r="PEX169" s="170"/>
      <c r="PEY169" s="170"/>
      <c r="PEZ169" s="170"/>
      <c r="PFA169" s="170"/>
      <c r="PFB169" s="170"/>
      <c r="PFC169" s="170"/>
      <c r="PFD169" s="170"/>
      <c r="PFE169" s="170"/>
      <c r="PFF169" s="170"/>
      <c r="PFG169" s="170"/>
      <c r="PFH169" s="170"/>
      <c r="PFI169" s="170"/>
      <c r="PFJ169" s="170"/>
      <c r="PFK169" s="170"/>
      <c r="PFL169" s="170"/>
      <c r="PFM169" s="170"/>
      <c r="PFN169" s="170"/>
      <c r="PFO169" s="170"/>
      <c r="PFP169" s="170"/>
      <c r="PFQ169" s="170"/>
      <c r="PFR169" s="170"/>
      <c r="PFS169" s="170"/>
      <c r="PFT169" s="170"/>
      <c r="PFU169" s="170"/>
      <c r="PFV169" s="170"/>
      <c r="PFW169" s="170"/>
      <c r="PFX169" s="170"/>
      <c r="PFY169" s="170"/>
      <c r="PFZ169" s="170"/>
      <c r="PGA169" s="170"/>
      <c r="PGB169" s="170"/>
      <c r="PGC169" s="170"/>
      <c r="PGD169" s="170"/>
      <c r="PGE169" s="170"/>
      <c r="PGF169" s="170"/>
      <c r="PGG169" s="170"/>
      <c r="PGH169" s="170"/>
      <c r="PGI169" s="170"/>
      <c r="PGJ169" s="170"/>
      <c r="PGK169" s="170"/>
      <c r="PGL169" s="170"/>
      <c r="PGM169" s="170"/>
      <c r="PGN169" s="170"/>
      <c r="PGO169" s="170"/>
      <c r="PGP169" s="170"/>
      <c r="PGQ169" s="170"/>
      <c r="PGR169" s="170"/>
      <c r="PGS169" s="170"/>
      <c r="PGT169" s="170"/>
      <c r="PGU169" s="170"/>
      <c r="PGV169" s="170"/>
      <c r="PGW169" s="170"/>
      <c r="PGX169" s="170"/>
      <c r="PGY169" s="170"/>
      <c r="PGZ169" s="170"/>
      <c r="PHA169" s="170"/>
      <c r="PHB169" s="170"/>
      <c r="PHC169" s="170"/>
      <c r="PHD169" s="170"/>
      <c r="PHE169" s="170"/>
      <c r="PHF169" s="170"/>
      <c r="PHG169" s="170"/>
      <c r="PHH169" s="170"/>
      <c r="PHI169" s="170"/>
      <c r="PHJ169" s="170"/>
      <c r="PHK169" s="170"/>
      <c r="PHL169" s="170"/>
      <c r="PHM169" s="170"/>
      <c r="PHN169" s="170"/>
      <c r="PHO169" s="170"/>
      <c r="PHP169" s="170"/>
      <c r="PHQ169" s="170"/>
      <c r="PHR169" s="170"/>
      <c r="PHS169" s="170"/>
      <c r="PHT169" s="170"/>
      <c r="PHU169" s="170"/>
      <c r="PHV169" s="170"/>
      <c r="PHW169" s="170"/>
      <c r="PHX169" s="170"/>
      <c r="PHY169" s="170"/>
      <c r="PHZ169" s="170"/>
      <c r="PIA169" s="170"/>
      <c r="PIB169" s="170"/>
      <c r="PIC169" s="170"/>
      <c r="PID169" s="170"/>
      <c r="PIE169" s="170"/>
      <c r="PIF169" s="170"/>
      <c r="PIG169" s="170"/>
      <c r="PIH169" s="170"/>
      <c r="PII169" s="170"/>
      <c r="PIJ169" s="170"/>
      <c r="PIK169" s="170"/>
      <c r="PIL169" s="170"/>
      <c r="PIM169" s="170"/>
      <c r="PIN169" s="170"/>
      <c r="PIO169" s="170"/>
      <c r="PIP169" s="170"/>
      <c r="PIQ169" s="170"/>
      <c r="PIR169" s="170"/>
      <c r="PIS169" s="170"/>
      <c r="PIT169" s="170"/>
      <c r="PIU169" s="170"/>
      <c r="PIV169" s="170"/>
      <c r="PIW169" s="170"/>
      <c r="PIX169" s="170"/>
      <c r="PIY169" s="170"/>
      <c r="PIZ169" s="170"/>
      <c r="PJA169" s="170"/>
      <c r="PJB169" s="170"/>
      <c r="PJC169" s="170"/>
      <c r="PJD169" s="170"/>
      <c r="PJE169" s="170"/>
      <c r="PJF169" s="170"/>
      <c r="PJG169" s="170"/>
      <c r="PJH169" s="170"/>
      <c r="PJI169" s="170"/>
      <c r="PJJ169" s="170"/>
      <c r="PJK169" s="170"/>
      <c r="PJL169" s="170"/>
      <c r="PJM169" s="170"/>
      <c r="PJN169" s="170"/>
      <c r="PJO169" s="170"/>
      <c r="PJP169" s="170"/>
      <c r="PJQ169" s="170"/>
      <c r="PJR169" s="170"/>
      <c r="PJS169" s="170"/>
      <c r="PJT169" s="170"/>
      <c r="PJU169" s="170"/>
      <c r="PJV169" s="170"/>
      <c r="PJW169" s="170"/>
      <c r="PJX169" s="170"/>
      <c r="PJY169" s="170"/>
      <c r="PJZ169" s="170"/>
      <c r="PKA169" s="170"/>
      <c r="PKB169" s="170"/>
      <c r="PKC169" s="170"/>
      <c r="PKD169" s="170"/>
      <c r="PKE169" s="170"/>
      <c r="PKF169" s="170"/>
      <c r="PKG169" s="170"/>
      <c r="PKH169" s="170"/>
      <c r="PKI169" s="170"/>
      <c r="PKJ169" s="170"/>
      <c r="PKK169" s="170"/>
      <c r="PKL169" s="170"/>
      <c r="PKM169" s="170"/>
      <c r="PKN169" s="170"/>
      <c r="PKO169" s="170"/>
      <c r="PKP169" s="170"/>
      <c r="PKQ169" s="170"/>
      <c r="PKR169" s="170"/>
      <c r="PKS169" s="170"/>
      <c r="PKT169" s="170"/>
      <c r="PKU169" s="170"/>
      <c r="PKV169" s="170"/>
      <c r="PKW169" s="170"/>
      <c r="PKX169" s="170"/>
      <c r="PKY169" s="170"/>
      <c r="PKZ169" s="170"/>
      <c r="PLA169" s="170"/>
      <c r="PLB169" s="170"/>
      <c r="PLC169" s="170"/>
      <c r="PLD169" s="170"/>
      <c r="PLE169" s="170"/>
      <c r="PLF169" s="170"/>
      <c r="PLG169" s="170"/>
      <c r="PLH169" s="170"/>
      <c r="PLI169" s="170"/>
      <c r="PLJ169" s="170"/>
      <c r="PLK169" s="170"/>
      <c r="PLL169" s="170"/>
      <c r="PLM169" s="170"/>
      <c r="PLN169" s="170"/>
      <c r="PLO169" s="170"/>
      <c r="PLP169" s="170"/>
      <c r="PLQ169" s="170"/>
      <c r="PLR169" s="170"/>
      <c r="PLS169" s="170"/>
      <c r="PLT169" s="170"/>
      <c r="PLU169" s="170"/>
      <c r="PLV169" s="170"/>
      <c r="PLW169" s="170"/>
      <c r="PLX169" s="170"/>
      <c r="PLY169" s="170"/>
      <c r="PLZ169" s="170"/>
      <c r="PMA169" s="170"/>
      <c r="PMB169" s="170"/>
      <c r="PMC169" s="170"/>
      <c r="PMD169" s="170"/>
      <c r="PME169" s="170"/>
      <c r="PMF169" s="170"/>
      <c r="PMG169" s="170"/>
      <c r="PMH169" s="170"/>
      <c r="PMI169" s="170"/>
      <c r="PMJ169" s="170"/>
      <c r="PMK169" s="170"/>
      <c r="PML169" s="170"/>
      <c r="PMM169" s="170"/>
      <c r="PMN169" s="170"/>
      <c r="PMO169" s="170"/>
      <c r="PMP169" s="170"/>
      <c r="PMQ169" s="170"/>
      <c r="PMR169" s="170"/>
      <c r="PMS169" s="170"/>
      <c r="PMT169" s="170"/>
      <c r="PMU169" s="170"/>
      <c r="PMV169" s="170"/>
      <c r="PMW169" s="170"/>
      <c r="PMX169" s="170"/>
      <c r="PMY169" s="170"/>
      <c r="PMZ169" s="170"/>
      <c r="PNA169" s="170"/>
      <c r="PNB169" s="170"/>
      <c r="PNC169" s="170"/>
      <c r="PND169" s="170"/>
      <c r="PNE169" s="170"/>
      <c r="PNF169" s="170"/>
      <c r="PNG169" s="170"/>
      <c r="PNH169" s="170"/>
      <c r="PNI169" s="170"/>
      <c r="PNJ169" s="170"/>
      <c r="PNK169" s="170"/>
      <c r="PNL169" s="170"/>
      <c r="PNM169" s="170"/>
      <c r="PNN169" s="170"/>
      <c r="PNO169" s="170"/>
      <c r="PNP169" s="170"/>
      <c r="PNQ169" s="170"/>
      <c r="PNR169" s="170"/>
      <c r="PNS169" s="170"/>
      <c r="PNT169" s="170"/>
      <c r="PNU169" s="170"/>
      <c r="PNV169" s="170"/>
      <c r="PNW169" s="170"/>
      <c r="PNX169" s="170"/>
      <c r="PNY169" s="170"/>
      <c r="PNZ169" s="170"/>
      <c r="POA169" s="170"/>
      <c r="POB169" s="170"/>
      <c r="POC169" s="170"/>
      <c r="POD169" s="170"/>
      <c r="POE169" s="170"/>
      <c r="POF169" s="170"/>
      <c r="POG169" s="170"/>
      <c r="POH169" s="170"/>
      <c r="POI169" s="170"/>
      <c r="POJ169" s="170"/>
      <c r="POK169" s="170"/>
      <c r="POL169" s="170"/>
      <c r="POM169" s="170"/>
      <c r="PON169" s="170"/>
      <c r="POO169" s="170"/>
      <c r="POP169" s="170"/>
      <c r="POQ169" s="170"/>
      <c r="POR169" s="170"/>
      <c r="POS169" s="170"/>
      <c r="POT169" s="170"/>
      <c r="POU169" s="170"/>
      <c r="POV169" s="170"/>
      <c r="POW169" s="170"/>
      <c r="POX169" s="170"/>
      <c r="POY169" s="170"/>
      <c r="POZ169" s="170"/>
      <c r="PPA169" s="170"/>
      <c r="PPB169" s="170"/>
      <c r="PPC169" s="170"/>
      <c r="PPD169" s="170"/>
      <c r="PPE169" s="170"/>
      <c r="PPF169" s="170"/>
      <c r="PPG169" s="170"/>
      <c r="PPH169" s="170"/>
      <c r="PPI169" s="170"/>
      <c r="PPJ169" s="170"/>
      <c r="PPK169" s="170"/>
      <c r="PPL169" s="170"/>
      <c r="PPM169" s="170"/>
      <c r="PPN169" s="170"/>
      <c r="PPO169" s="170"/>
      <c r="PPP169" s="170"/>
      <c r="PPQ169" s="170"/>
      <c r="PPR169" s="170"/>
      <c r="PPS169" s="170"/>
      <c r="PPT169" s="170"/>
      <c r="PPU169" s="170"/>
      <c r="PPV169" s="170"/>
      <c r="PPW169" s="170"/>
      <c r="PPX169" s="170"/>
      <c r="PPY169" s="170"/>
      <c r="PPZ169" s="170"/>
      <c r="PQA169" s="170"/>
      <c r="PQB169" s="170"/>
      <c r="PQC169" s="170"/>
      <c r="PQD169" s="170"/>
      <c r="PQE169" s="170"/>
      <c r="PQF169" s="170"/>
      <c r="PQG169" s="170"/>
      <c r="PQH169" s="170"/>
      <c r="PQI169" s="170"/>
      <c r="PQJ169" s="170"/>
      <c r="PQK169" s="170"/>
      <c r="PQL169" s="170"/>
      <c r="PQM169" s="170"/>
      <c r="PQN169" s="170"/>
      <c r="PQO169" s="170"/>
      <c r="PQP169" s="170"/>
      <c r="PQQ169" s="170"/>
      <c r="PQR169" s="170"/>
      <c r="PQS169" s="170"/>
      <c r="PQT169" s="170"/>
      <c r="PQU169" s="170"/>
      <c r="PQV169" s="170"/>
      <c r="PQW169" s="170"/>
      <c r="PQX169" s="170"/>
      <c r="PQY169" s="170"/>
      <c r="PQZ169" s="170"/>
      <c r="PRA169" s="170"/>
      <c r="PRB169" s="170"/>
      <c r="PRC169" s="170"/>
      <c r="PRD169" s="170"/>
      <c r="PRE169" s="170"/>
      <c r="PRF169" s="170"/>
      <c r="PRG169" s="170"/>
      <c r="PRH169" s="170"/>
      <c r="PRI169" s="170"/>
      <c r="PRJ169" s="170"/>
      <c r="PRK169" s="170"/>
      <c r="PRL169" s="170"/>
      <c r="PRM169" s="170"/>
      <c r="PRN169" s="170"/>
      <c r="PRO169" s="170"/>
      <c r="PRP169" s="170"/>
      <c r="PRQ169" s="170"/>
      <c r="PRR169" s="170"/>
      <c r="PRS169" s="170"/>
      <c r="PRT169" s="170"/>
      <c r="PRU169" s="170"/>
      <c r="PRV169" s="170"/>
      <c r="PRW169" s="170"/>
      <c r="PRX169" s="170"/>
      <c r="PRY169" s="170"/>
      <c r="PRZ169" s="170"/>
      <c r="PSA169" s="170"/>
      <c r="PSB169" s="170"/>
      <c r="PSC169" s="170"/>
      <c r="PSD169" s="170"/>
      <c r="PSE169" s="170"/>
      <c r="PSF169" s="170"/>
      <c r="PSG169" s="170"/>
      <c r="PSH169" s="170"/>
      <c r="PSI169" s="170"/>
      <c r="PSJ169" s="170"/>
      <c r="PSK169" s="170"/>
      <c r="PSL169" s="170"/>
      <c r="PSM169" s="170"/>
      <c r="PSN169" s="170"/>
      <c r="PSO169" s="170"/>
      <c r="PSP169" s="170"/>
      <c r="PSQ169" s="170"/>
      <c r="PSR169" s="170"/>
      <c r="PSS169" s="170"/>
      <c r="PST169" s="170"/>
      <c r="PSU169" s="170"/>
      <c r="PSV169" s="170"/>
      <c r="PSW169" s="170"/>
      <c r="PSX169" s="170"/>
      <c r="PSY169" s="170"/>
      <c r="PSZ169" s="170"/>
      <c r="PTA169" s="170"/>
      <c r="PTB169" s="170"/>
      <c r="PTC169" s="170"/>
      <c r="PTD169" s="170"/>
      <c r="PTE169" s="170"/>
      <c r="PTF169" s="170"/>
      <c r="PTG169" s="170"/>
      <c r="PTH169" s="170"/>
      <c r="PTI169" s="170"/>
      <c r="PTJ169" s="170"/>
      <c r="PTK169" s="170"/>
      <c r="PTL169" s="170"/>
      <c r="PTM169" s="170"/>
      <c r="PTN169" s="170"/>
      <c r="PTO169" s="170"/>
      <c r="PTP169" s="170"/>
      <c r="PTQ169" s="170"/>
      <c r="PTR169" s="170"/>
      <c r="PTS169" s="170"/>
      <c r="PTT169" s="170"/>
      <c r="PTU169" s="170"/>
      <c r="PTV169" s="170"/>
      <c r="PTW169" s="170"/>
      <c r="PTX169" s="170"/>
      <c r="PTY169" s="170"/>
      <c r="PTZ169" s="170"/>
      <c r="PUA169" s="170"/>
      <c r="PUB169" s="170"/>
      <c r="PUC169" s="170"/>
      <c r="PUD169" s="170"/>
      <c r="PUE169" s="170"/>
      <c r="PUF169" s="170"/>
      <c r="PUG169" s="170"/>
      <c r="PUH169" s="170"/>
      <c r="PUI169" s="170"/>
      <c r="PUJ169" s="170"/>
      <c r="PUK169" s="170"/>
      <c r="PUL169" s="170"/>
      <c r="PUM169" s="170"/>
      <c r="PUN169" s="170"/>
      <c r="PUO169" s="170"/>
      <c r="PUP169" s="170"/>
      <c r="PUQ169" s="170"/>
      <c r="PUR169" s="170"/>
      <c r="PUS169" s="170"/>
      <c r="PUT169" s="170"/>
      <c r="PUU169" s="170"/>
      <c r="PUV169" s="170"/>
      <c r="PUW169" s="170"/>
      <c r="PUX169" s="170"/>
      <c r="PUY169" s="170"/>
      <c r="PUZ169" s="170"/>
      <c r="PVA169" s="170"/>
      <c r="PVB169" s="170"/>
      <c r="PVC169" s="170"/>
      <c r="PVD169" s="170"/>
      <c r="PVE169" s="170"/>
      <c r="PVF169" s="170"/>
      <c r="PVG169" s="170"/>
      <c r="PVH169" s="170"/>
      <c r="PVI169" s="170"/>
      <c r="PVJ169" s="170"/>
      <c r="PVK169" s="170"/>
      <c r="PVL169" s="170"/>
      <c r="PVM169" s="170"/>
      <c r="PVN169" s="170"/>
      <c r="PVO169" s="170"/>
      <c r="PVP169" s="170"/>
      <c r="PVQ169" s="170"/>
      <c r="PVR169" s="170"/>
      <c r="PVS169" s="170"/>
      <c r="PVT169" s="170"/>
      <c r="PVU169" s="170"/>
      <c r="PVV169" s="170"/>
      <c r="PVW169" s="170"/>
      <c r="PVX169" s="170"/>
      <c r="PVY169" s="170"/>
      <c r="PVZ169" s="170"/>
      <c r="PWA169" s="170"/>
      <c r="PWB169" s="170"/>
      <c r="PWC169" s="170"/>
      <c r="PWD169" s="170"/>
      <c r="PWE169" s="170"/>
      <c r="PWF169" s="170"/>
      <c r="PWG169" s="170"/>
      <c r="PWH169" s="170"/>
      <c r="PWI169" s="170"/>
      <c r="PWJ169" s="170"/>
      <c r="PWK169" s="170"/>
      <c r="PWL169" s="170"/>
      <c r="PWM169" s="170"/>
      <c r="PWN169" s="170"/>
      <c r="PWO169" s="170"/>
      <c r="PWP169" s="170"/>
      <c r="PWQ169" s="170"/>
      <c r="PWR169" s="170"/>
      <c r="PWS169" s="170"/>
      <c r="PWT169" s="170"/>
      <c r="PWU169" s="170"/>
      <c r="PWV169" s="170"/>
      <c r="PWW169" s="170"/>
      <c r="PWX169" s="170"/>
      <c r="PWY169" s="170"/>
      <c r="PWZ169" s="170"/>
      <c r="PXA169" s="170"/>
      <c r="PXB169" s="170"/>
      <c r="PXC169" s="170"/>
      <c r="PXD169" s="170"/>
      <c r="PXE169" s="170"/>
      <c r="PXF169" s="170"/>
      <c r="PXG169" s="170"/>
      <c r="PXH169" s="170"/>
      <c r="PXI169" s="170"/>
      <c r="PXJ169" s="170"/>
      <c r="PXK169" s="170"/>
      <c r="PXL169" s="170"/>
      <c r="PXM169" s="170"/>
      <c r="PXN169" s="170"/>
      <c r="PXO169" s="170"/>
      <c r="PXP169" s="170"/>
      <c r="PXQ169" s="170"/>
      <c r="PXR169" s="170"/>
      <c r="PXS169" s="170"/>
      <c r="PXT169" s="170"/>
      <c r="PXU169" s="170"/>
      <c r="PXV169" s="170"/>
      <c r="PXW169" s="170"/>
      <c r="PXX169" s="170"/>
      <c r="PXY169" s="170"/>
      <c r="PXZ169" s="170"/>
      <c r="PYA169" s="170"/>
      <c r="PYB169" s="170"/>
      <c r="PYC169" s="170"/>
      <c r="PYD169" s="170"/>
      <c r="PYE169" s="170"/>
      <c r="PYF169" s="170"/>
      <c r="PYG169" s="170"/>
      <c r="PYH169" s="170"/>
      <c r="PYI169" s="170"/>
      <c r="PYJ169" s="170"/>
      <c r="PYK169" s="170"/>
      <c r="PYL169" s="170"/>
      <c r="PYM169" s="170"/>
      <c r="PYN169" s="170"/>
      <c r="PYO169" s="170"/>
      <c r="PYP169" s="170"/>
      <c r="PYQ169" s="170"/>
      <c r="PYR169" s="170"/>
      <c r="PYS169" s="170"/>
      <c r="PYT169" s="170"/>
      <c r="PYU169" s="170"/>
      <c r="PYV169" s="170"/>
      <c r="PYW169" s="170"/>
      <c r="PYX169" s="170"/>
      <c r="PYY169" s="170"/>
      <c r="PYZ169" s="170"/>
      <c r="PZA169" s="170"/>
      <c r="PZB169" s="170"/>
      <c r="PZC169" s="170"/>
      <c r="PZD169" s="170"/>
      <c r="PZE169" s="170"/>
      <c r="PZF169" s="170"/>
      <c r="PZG169" s="170"/>
      <c r="PZH169" s="170"/>
      <c r="PZI169" s="170"/>
      <c r="PZJ169" s="170"/>
      <c r="PZK169" s="170"/>
      <c r="PZL169" s="170"/>
      <c r="PZM169" s="170"/>
      <c r="PZN169" s="170"/>
      <c r="PZO169" s="170"/>
      <c r="PZP169" s="170"/>
      <c r="PZQ169" s="170"/>
      <c r="PZR169" s="170"/>
      <c r="PZS169" s="170"/>
      <c r="PZT169" s="170"/>
      <c r="PZU169" s="170"/>
      <c r="PZV169" s="170"/>
      <c r="PZW169" s="170"/>
      <c r="PZX169" s="170"/>
      <c r="PZY169" s="170"/>
      <c r="PZZ169" s="170"/>
      <c r="QAA169" s="170"/>
      <c r="QAB169" s="170"/>
      <c r="QAC169" s="170"/>
      <c r="QAD169" s="170"/>
      <c r="QAE169" s="170"/>
      <c r="QAF169" s="170"/>
      <c r="QAG169" s="170"/>
      <c r="QAH169" s="170"/>
      <c r="QAI169" s="170"/>
      <c r="QAJ169" s="170"/>
      <c r="QAK169" s="170"/>
      <c r="QAL169" s="170"/>
      <c r="QAM169" s="170"/>
      <c r="QAN169" s="170"/>
      <c r="QAO169" s="170"/>
      <c r="QAP169" s="170"/>
      <c r="QAQ169" s="170"/>
      <c r="QAR169" s="170"/>
      <c r="QAS169" s="170"/>
      <c r="QAT169" s="170"/>
      <c r="QAU169" s="170"/>
      <c r="QAV169" s="170"/>
      <c r="QAW169" s="170"/>
      <c r="QAX169" s="170"/>
      <c r="QAY169" s="170"/>
      <c r="QAZ169" s="170"/>
      <c r="QBA169" s="170"/>
      <c r="QBB169" s="170"/>
      <c r="QBC169" s="170"/>
      <c r="QBD169" s="170"/>
      <c r="QBE169" s="170"/>
      <c r="QBF169" s="170"/>
      <c r="QBG169" s="170"/>
      <c r="QBH169" s="170"/>
      <c r="QBI169" s="170"/>
      <c r="QBJ169" s="170"/>
      <c r="QBK169" s="170"/>
      <c r="QBL169" s="170"/>
      <c r="QBM169" s="170"/>
      <c r="QBN169" s="170"/>
      <c r="QBO169" s="170"/>
      <c r="QBP169" s="170"/>
      <c r="QBQ169" s="170"/>
      <c r="QBR169" s="170"/>
      <c r="QBS169" s="170"/>
      <c r="QBT169" s="170"/>
      <c r="QBU169" s="170"/>
      <c r="QBV169" s="170"/>
      <c r="QBW169" s="170"/>
      <c r="QBX169" s="170"/>
      <c r="QBY169" s="170"/>
      <c r="QBZ169" s="170"/>
      <c r="QCA169" s="170"/>
      <c r="QCB169" s="170"/>
      <c r="QCC169" s="170"/>
      <c r="QCD169" s="170"/>
      <c r="QCE169" s="170"/>
      <c r="QCF169" s="170"/>
      <c r="QCG169" s="170"/>
      <c r="QCH169" s="170"/>
      <c r="QCI169" s="170"/>
      <c r="QCJ169" s="170"/>
      <c r="QCK169" s="170"/>
      <c r="QCL169" s="170"/>
      <c r="QCM169" s="170"/>
      <c r="QCN169" s="170"/>
      <c r="QCO169" s="170"/>
      <c r="QCP169" s="170"/>
      <c r="QCQ169" s="170"/>
      <c r="QCR169" s="170"/>
      <c r="QCS169" s="170"/>
      <c r="QCT169" s="170"/>
      <c r="QCU169" s="170"/>
      <c r="QCV169" s="170"/>
      <c r="QCW169" s="170"/>
      <c r="QCX169" s="170"/>
      <c r="QCY169" s="170"/>
      <c r="QCZ169" s="170"/>
      <c r="QDA169" s="170"/>
      <c r="QDB169" s="170"/>
      <c r="QDC169" s="170"/>
      <c r="QDD169" s="170"/>
      <c r="QDE169" s="170"/>
      <c r="QDF169" s="170"/>
      <c r="QDG169" s="170"/>
      <c r="QDH169" s="170"/>
      <c r="QDI169" s="170"/>
      <c r="QDJ169" s="170"/>
      <c r="QDK169" s="170"/>
      <c r="QDL169" s="170"/>
      <c r="QDM169" s="170"/>
      <c r="QDN169" s="170"/>
      <c r="QDO169" s="170"/>
      <c r="QDP169" s="170"/>
      <c r="QDQ169" s="170"/>
      <c r="QDR169" s="170"/>
      <c r="QDS169" s="170"/>
      <c r="QDT169" s="170"/>
      <c r="QDU169" s="170"/>
      <c r="QDV169" s="170"/>
      <c r="QDW169" s="170"/>
      <c r="QDX169" s="170"/>
      <c r="QDY169" s="170"/>
      <c r="QDZ169" s="170"/>
      <c r="QEA169" s="170"/>
      <c r="QEB169" s="170"/>
      <c r="QEC169" s="170"/>
      <c r="QED169" s="170"/>
      <c r="QEE169" s="170"/>
      <c r="QEF169" s="170"/>
      <c r="QEG169" s="170"/>
      <c r="QEH169" s="170"/>
      <c r="QEI169" s="170"/>
      <c r="QEJ169" s="170"/>
      <c r="QEK169" s="170"/>
      <c r="QEL169" s="170"/>
      <c r="QEM169" s="170"/>
      <c r="QEN169" s="170"/>
      <c r="QEO169" s="170"/>
      <c r="QEP169" s="170"/>
      <c r="QEQ169" s="170"/>
      <c r="QER169" s="170"/>
      <c r="QES169" s="170"/>
      <c r="QET169" s="170"/>
      <c r="QEU169" s="170"/>
      <c r="QEV169" s="170"/>
      <c r="QEW169" s="170"/>
      <c r="QEX169" s="170"/>
      <c r="QEY169" s="170"/>
      <c r="QEZ169" s="170"/>
      <c r="QFA169" s="170"/>
      <c r="QFB169" s="170"/>
      <c r="QFC169" s="170"/>
      <c r="QFD169" s="170"/>
      <c r="QFE169" s="170"/>
      <c r="QFF169" s="170"/>
      <c r="QFG169" s="170"/>
      <c r="QFH169" s="170"/>
      <c r="QFI169" s="170"/>
      <c r="QFJ169" s="170"/>
      <c r="QFK169" s="170"/>
      <c r="QFL169" s="170"/>
      <c r="QFM169" s="170"/>
      <c r="QFN169" s="170"/>
      <c r="QFO169" s="170"/>
      <c r="QFP169" s="170"/>
      <c r="QFQ169" s="170"/>
      <c r="QFR169" s="170"/>
      <c r="QFS169" s="170"/>
      <c r="QFT169" s="170"/>
      <c r="QFU169" s="170"/>
      <c r="QFV169" s="170"/>
      <c r="QFW169" s="170"/>
      <c r="QFX169" s="170"/>
      <c r="QFY169" s="170"/>
      <c r="QFZ169" s="170"/>
      <c r="QGA169" s="170"/>
      <c r="QGB169" s="170"/>
      <c r="QGC169" s="170"/>
      <c r="QGD169" s="170"/>
      <c r="QGE169" s="170"/>
      <c r="QGF169" s="170"/>
      <c r="QGG169" s="170"/>
      <c r="QGH169" s="170"/>
      <c r="QGI169" s="170"/>
      <c r="QGJ169" s="170"/>
      <c r="QGK169" s="170"/>
      <c r="QGL169" s="170"/>
      <c r="QGM169" s="170"/>
      <c r="QGN169" s="170"/>
      <c r="QGO169" s="170"/>
      <c r="QGP169" s="170"/>
      <c r="QGQ169" s="170"/>
      <c r="QGR169" s="170"/>
      <c r="QGS169" s="170"/>
      <c r="QGT169" s="170"/>
      <c r="QGU169" s="170"/>
      <c r="QGV169" s="170"/>
      <c r="QGW169" s="170"/>
      <c r="QGX169" s="170"/>
      <c r="QGY169" s="170"/>
      <c r="QGZ169" s="170"/>
      <c r="QHA169" s="170"/>
      <c r="QHB169" s="170"/>
      <c r="QHC169" s="170"/>
      <c r="QHD169" s="170"/>
      <c r="QHE169" s="170"/>
      <c r="QHF169" s="170"/>
      <c r="QHG169" s="170"/>
      <c r="QHH169" s="170"/>
      <c r="QHI169" s="170"/>
      <c r="QHJ169" s="170"/>
      <c r="QHK169" s="170"/>
      <c r="QHL169" s="170"/>
      <c r="QHM169" s="170"/>
      <c r="QHN169" s="170"/>
      <c r="QHO169" s="170"/>
      <c r="QHP169" s="170"/>
      <c r="QHQ169" s="170"/>
      <c r="QHR169" s="170"/>
      <c r="QHS169" s="170"/>
      <c r="QHT169" s="170"/>
      <c r="QHU169" s="170"/>
      <c r="QHV169" s="170"/>
      <c r="QHW169" s="170"/>
      <c r="QHX169" s="170"/>
      <c r="QHY169" s="170"/>
      <c r="QHZ169" s="170"/>
      <c r="QIA169" s="170"/>
      <c r="QIB169" s="170"/>
      <c r="QIC169" s="170"/>
      <c r="QID169" s="170"/>
      <c r="QIE169" s="170"/>
      <c r="QIF169" s="170"/>
      <c r="QIG169" s="170"/>
      <c r="QIH169" s="170"/>
      <c r="QII169" s="170"/>
      <c r="QIJ169" s="170"/>
      <c r="QIK169" s="170"/>
      <c r="QIL169" s="170"/>
      <c r="QIM169" s="170"/>
      <c r="QIN169" s="170"/>
      <c r="QIO169" s="170"/>
      <c r="QIP169" s="170"/>
      <c r="QIQ169" s="170"/>
      <c r="QIR169" s="170"/>
      <c r="QIS169" s="170"/>
      <c r="QIT169" s="170"/>
      <c r="QIU169" s="170"/>
      <c r="QIV169" s="170"/>
      <c r="QIW169" s="170"/>
      <c r="QIX169" s="170"/>
      <c r="QIY169" s="170"/>
      <c r="QIZ169" s="170"/>
      <c r="QJA169" s="170"/>
      <c r="QJB169" s="170"/>
      <c r="QJC169" s="170"/>
      <c r="QJD169" s="170"/>
      <c r="QJE169" s="170"/>
      <c r="QJF169" s="170"/>
      <c r="QJG169" s="170"/>
      <c r="QJH169" s="170"/>
      <c r="QJI169" s="170"/>
      <c r="QJJ169" s="170"/>
      <c r="QJK169" s="170"/>
      <c r="QJL169" s="170"/>
      <c r="QJM169" s="170"/>
      <c r="QJN169" s="170"/>
      <c r="QJO169" s="170"/>
      <c r="QJP169" s="170"/>
      <c r="QJQ169" s="170"/>
      <c r="QJR169" s="170"/>
      <c r="QJS169" s="170"/>
      <c r="QJT169" s="170"/>
      <c r="QJU169" s="170"/>
      <c r="QJV169" s="170"/>
      <c r="QJW169" s="170"/>
      <c r="QJX169" s="170"/>
      <c r="QJY169" s="170"/>
      <c r="QJZ169" s="170"/>
      <c r="QKA169" s="170"/>
      <c r="QKB169" s="170"/>
      <c r="QKC169" s="170"/>
      <c r="QKD169" s="170"/>
      <c r="QKE169" s="170"/>
      <c r="QKF169" s="170"/>
      <c r="QKG169" s="170"/>
      <c r="QKH169" s="170"/>
      <c r="QKI169" s="170"/>
      <c r="QKJ169" s="170"/>
      <c r="QKK169" s="170"/>
      <c r="QKL169" s="170"/>
      <c r="QKM169" s="170"/>
      <c r="QKN169" s="170"/>
      <c r="QKO169" s="170"/>
      <c r="QKP169" s="170"/>
      <c r="QKQ169" s="170"/>
      <c r="QKR169" s="170"/>
      <c r="QKS169" s="170"/>
      <c r="QKT169" s="170"/>
      <c r="QKU169" s="170"/>
      <c r="QKV169" s="170"/>
      <c r="QKW169" s="170"/>
      <c r="QKX169" s="170"/>
      <c r="QKY169" s="170"/>
      <c r="QKZ169" s="170"/>
      <c r="QLA169" s="170"/>
      <c r="QLB169" s="170"/>
      <c r="QLC169" s="170"/>
      <c r="QLD169" s="170"/>
      <c r="QLE169" s="170"/>
      <c r="QLF169" s="170"/>
      <c r="QLG169" s="170"/>
      <c r="QLH169" s="170"/>
      <c r="QLI169" s="170"/>
      <c r="QLJ169" s="170"/>
      <c r="QLK169" s="170"/>
      <c r="QLL169" s="170"/>
      <c r="QLM169" s="170"/>
      <c r="QLN169" s="170"/>
      <c r="QLO169" s="170"/>
      <c r="QLP169" s="170"/>
      <c r="QLQ169" s="170"/>
      <c r="QLR169" s="170"/>
      <c r="QLS169" s="170"/>
      <c r="QLT169" s="170"/>
      <c r="QLU169" s="170"/>
      <c r="QLV169" s="170"/>
      <c r="QLW169" s="170"/>
      <c r="QLX169" s="170"/>
      <c r="QLY169" s="170"/>
      <c r="QLZ169" s="170"/>
      <c r="QMA169" s="170"/>
      <c r="QMB169" s="170"/>
      <c r="QMC169" s="170"/>
      <c r="QMD169" s="170"/>
      <c r="QME169" s="170"/>
      <c r="QMF169" s="170"/>
      <c r="QMG169" s="170"/>
      <c r="QMH169" s="170"/>
      <c r="QMI169" s="170"/>
      <c r="QMJ169" s="170"/>
      <c r="QMK169" s="170"/>
      <c r="QML169" s="170"/>
      <c r="QMM169" s="170"/>
      <c r="QMN169" s="170"/>
      <c r="QMO169" s="170"/>
      <c r="QMP169" s="170"/>
      <c r="QMQ169" s="170"/>
      <c r="QMR169" s="170"/>
      <c r="QMS169" s="170"/>
      <c r="QMT169" s="170"/>
      <c r="QMU169" s="170"/>
      <c r="QMV169" s="170"/>
      <c r="QMW169" s="170"/>
      <c r="QMX169" s="170"/>
      <c r="QMY169" s="170"/>
      <c r="QMZ169" s="170"/>
      <c r="QNA169" s="170"/>
      <c r="QNB169" s="170"/>
      <c r="QNC169" s="170"/>
      <c r="QND169" s="170"/>
      <c r="QNE169" s="170"/>
      <c r="QNF169" s="170"/>
      <c r="QNG169" s="170"/>
      <c r="QNH169" s="170"/>
      <c r="QNI169" s="170"/>
      <c r="QNJ169" s="170"/>
      <c r="QNK169" s="170"/>
      <c r="QNL169" s="170"/>
      <c r="QNM169" s="170"/>
      <c r="QNN169" s="170"/>
      <c r="QNO169" s="170"/>
      <c r="QNP169" s="170"/>
      <c r="QNQ169" s="170"/>
      <c r="QNR169" s="170"/>
      <c r="QNS169" s="170"/>
      <c r="QNT169" s="170"/>
      <c r="QNU169" s="170"/>
      <c r="QNV169" s="170"/>
      <c r="QNW169" s="170"/>
      <c r="QNX169" s="170"/>
      <c r="QNY169" s="170"/>
      <c r="QNZ169" s="170"/>
      <c r="QOA169" s="170"/>
      <c r="QOB169" s="170"/>
      <c r="QOC169" s="170"/>
      <c r="QOD169" s="170"/>
      <c r="QOE169" s="170"/>
      <c r="QOF169" s="170"/>
      <c r="QOG169" s="170"/>
      <c r="QOH169" s="170"/>
      <c r="QOI169" s="170"/>
      <c r="QOJ169" s="170"/>
      <c r="QOK169" s="170"/>
      <c r="QOL169" s="170"/>
      <c r="QOM169" s="170"/>
      <c r="QON169" s="170"/>
      <c r="QOO169" s="170"/>
      <c r="QOP169" s="170"/>
      <c r="QOQ169" s="170"/>
      <c r="QOR169" s="170"/>
      <c r="QOS169" s="170"/>
      <c r="QOT169" s="170"/>
      <c r="QOU169" s="170"/>
      <c r="QOV169" s="170"/>
      <c r="QOW169" s="170"/>
      <c r="QOX169" s="170"/>
      <c r="QOY169" s="170"/>
      <c r="QOZ169" s="170"/>
      <c r="QPA169" s="170"/>
      <c r="QPB169" s="170"/>
      <c r="QPC169" s="170"/>
      <c r="QPD169" s="170"/>
      <c r="QPE169" s="170"/>
      <c r="QPF169" s="170"/>
      <c r="QPG169" s="170"/>
      <c r="QPH169" s="170"/>
      <c r="QPI169" s="170"/>
      <c r="QPJ169" s="170"/>
      <c r="QPK169" s="170"/>
      <c r="QPL169" s="170"/>
      <c r="QPM169" s="170"/>
      <c r="QPN169" s="170"/>
      <c r="QPO169" s="170"/>
      <c r="QPP169" s="170"/>
      <c r="QPQ169" s="170"/>
      <c r="QPR169" s="170"/>
      <c r="QPS169" s="170"/>
      <c r="QPT169" s="170"/>
      <c r="QPU169" s="170"/>
      <c r="QPV169" s="170"/>
      <c r="QPW169" s="170"/>
      <c r="QPX169" s="170"/>
      <c r="QPY169" s="170"/>
      <c r="QPZ169" s="170"/>
      <c r="QQA169" s="170"/>
      <c r="QQB169" s="170"/>
      <c r="QQC169" s="170"/>
      <c r="QQD169" s="170"/>
      <c r="QQE169" s="170"/>
      <c r="QQF169" s="170"/>
      <c r="QQG169" s="170"/>
      <c r="QQH169" s="170"/>
      <c r="QQI169" s="170"/>
      <c r="QQJ169" s="170"/>
      <c r="QQK169" s="170"/>
      <c r="QQL169" s="170"/>
      <c r="QQM169" s="170"/>
      <c r="QQN169" s="170"/>
      <c r="QQO169" s="170"/>
      <c r="QQP169" s="170"/>
      <c r="QQQ169" s="170"/>
      <c r="QQR169" s="170"/>
      <c r="QQS169" s="170"/>
      <c r="QQT169" s="170"/>
      <c r="QQU169" s="170"/>
      <c r="QQV169" s="170"/>
      <c r="QQW169" s="170"/>
      <c r="QQX169" s="170"/>
      <c r="QQY169" s="170"/>
      <c r="QQZ169" s="170"/>
      <c r="QRA169" s="170"/>
      <c r="QRB169" s="170"/>
      <c r="QRC169" s="170"/>
      <c r="QRD169" s="170"/>
      <c r="QRE169" s="170"/>
      <c r="QRF169" s="170"/>
      <c r="QRG169" s="170"/>
      <c r="QRH169" s="170"/>
      <c r="QRI169" s="170"/>
      <c r="QRJ169" s="170"/>
      <c r="QRK169" s="170"/>
      <c r="QRL169" s="170"/>
      <c r="QRM169" s="170"/>
      <c r="QRN169" s="170"/>
      <c r="QRO169" s="170"/>
      <c r="QRP169" s="170"/>
      <c r="QRQ169" s="170"/>
      <c r="QRR169" s="170"/>
      <c r="QRS169" s="170"/>
      <c r="QRT169" s="170"/>
      <c r="QRU169" s="170"/>
      <c r="QRV169" s="170"/>
      <c r="QRW169" s="170"/>
      <c r="QRX169" s="170"/>
      <c r="QRY169" s="170"/>
      <c r="QRZ169" s="170"/>
      <c r="QSA169" s="170"/>
      <c r="QSB169" s="170"/>
      <c r="QSC169" s="170"/>
      <c r="QSD169" s="170"/>
      <c r="QSE169" s="170"/>
      <c r="QSF169" s="170"/>
      <c r="QSG169" s="170"/>
      <c r="QSH169" s="170"/>
      <c r="QSI169" s="170"/>
      <c r="QSJ169" s="170"/>
      <c r="QSK169" s="170"/>
      <c r="QSL169" s="170"/>
      <c r="QSM169" s="170"/>
      <c r="QSN169" s="170"/>
      <c r="QSO169" s="170"/>
      <c r="QSP169" s="170"/>
      <c r="QSQ169" s="170"/>
      <c r="QSR169" s="170"/>
      <c r="QSS169" s="170"/>
      <c r="QST169" s="170"/>
      <c r="QSU169" s="170"/>
      <c r="QSV169" s="170"/>
      <c r="QSW169" s="170"/>
      <c r="QSX169" s="170"/>
      <c r="QSY169" s="170"/>
      <c r="QSZ169" s="170"/>
      <c r="QTA169" s="170"/>
      <c r="QTB169" s="170"/>
      <c r="QTC169" s="170"/>
      <c r="QTD169" s="170"/>
      <c r="QTE169" s="170"/>
      <c r="QTF169" s="170"/>
      <c r="QTG169" s="170"/>
      <c r="QTH169" s="170"/>
      <c r="QTI169" s="170"/>
      <c r="QTJ169" s="170"/>
      <c r="QTK169" s="170"/>
      <c r="QTL169" s="170"/>
      <c r="QTM169" s="170"/>
      <c r="QTN169" s="170"/>
      <c r="QTO169" s="170"/>
      <c r="QTP169" s="170"/>
      <c r="QTQ169" s="170"/>
      <c r="QTR169" s="170"/>
      <c r="QTS169" s="170"/>
      <c r="QTT169" s="170"/>
      <c r="QTU169" s="170"/>
      <c r="QTV169" s="170"/>
      <c r="QTW169" s="170"/>
      <c r="QTX169" s="170"/>
      <c r="QTY169" s="170"/>
      <c r="QTZ169" s="170"/>
      <c r="QUA169" s="170"/>
      <c r="QUB169" s="170"/>
      <c r="QUC169" s="170"/>
      <c r="QUD169" s="170"/>
      <c r="QUE169" s="170"/>
      <c r="QUF169" s="170"/>
      <c r="QUG169" s="170"/>
      <c r="QUH169" s="170"/>
      <c r="QUI169" s="170"/>
      <c r="QUJ169" s="170"/>
      <c r="QUK169" s="170"/>
      <c r="QUL169" s="170"/>
      <c r="QUM169" s="170"/>
      <c r="QUN169" s="170"/>
      <c r="QUO169" s="170"/>
      <c r="QUP169" s="170"/>
      <c r="QUQ169" s="170"/>
      <c r="QUR169" s="170"/>
      <c r="QUS169" s="170"/>
      <c r="QUT169" s="170"/>
      <c r="QUU169" s="170"/>
      <c r="QUV169" s="170"/>
      <c r="QUW169" s="170"/>
      <c r="QUX169" s="170"/>
      <c r="QUY169" s="170"/>
      <c r="QUZ169" s="170"/>
      <c r="QVA169" s="170"/>
      <c r="QVB169" s="170"/>
      <c r="QVC169" s="170"/>
      <c r="QVD169" s="170"/>
      <c r="QVE169" s="170"/>
      <c r="QVF169" s="170"/>
      <c r="QVG169" s="170"/>
      <c r="QVH169" s="170"/>
      <c r="QVI169" s="170"/>
      <c r="QVJ169" s="170"/>
      <c r="QVK169" s="170"/>
      <c r="QVL169" s="170"/>
      <c r="QVM169" s="170"/>
      <c r="QVN169" s="170"/>
      <c r="QVO169" s="170"/>
      <c r="QVP169" s="170"/>
      <c r="QVQ169" s="170"/>
      <c r="QVR169" s="170"/>
      <c r="QVS169" s="170"/>
      <c r="QVT169" s="170"/>
      <c r="QVU169" s="170"/>
      <c r="QVV169" s="170"/>
      <c r="QVW169" s="170"/>
      <c r="QVX169" s="170"/>
      <c r="QVY169" s="170"/>
      <c r="QVZ169" s="170"/>
      <c r="QWA169" s="170"/>
      <c r="QWB169" s="170"/>
      <c r="QWC169" s="170"/>
      <c r="QWD169" s="170"/>
      <c r="QWE169" s="170"/>
      <c r="QWF169" s="170"/>
      <c r="QWG169" s="170"/>
      <c r="QWH169" s="170"/>
      <c r="QWI169" s="170"/>
      <c r="QWJ169" s="170"/>
      <c r="QWK169" s="170"/>
      <c r="QWL169" s="170"/>
      <c r="QWM169" s="170"/>
      <c r="QWN169" s="170"/>
      <c r="QWO169" s="170"/>
      <c r="QWP169" s="170"/>
      <c r="QWQ169" s="170"/>
      <c r="QWR169" s="170"/>
      <c r="QWS169" s="170"/>
      <c r="QWT169" s="170"/>
      <c r="QWU169" s="170"/>
      <c r="QWV169" s="170"/>
      <c r="QWW169" s="170"/>
      <c r="QWX169" s="170"/>
      <c r="QWY169" s="170"/>
      <c r="QWZ169" s="170"/>
      <c r="QXA169" s="170"/>
      <c r="QXB169" s="170"/>
      <c r="QXC169" s="170"/>
      <c r="QXD169" s="170"/>
      <c r="QXE169" s="170"/>
      <c r="QXF169" s="170"/>
      <c r="QXG169" s="170"/>
      <c r="QXH169" s="170"/>
      <c r="QXI169" s="170"/>
      <c r="QXJ169" s="170"/>
      <c r="QXK169" s="170"/>
      <c r="QXL169" s="170"/>
      <c r="QXM169" s="170"/>
      <c r="QXN169" s="170"/>
      <c r="QXO169" s="170"/>
      <c r="QXP169" s="170"/>
      <c r="QXQ169" s="170"/>
      <c r="QXR169" s="170"/>
      <c r="QXS169" s="170"/>
      <c r="QXT169" s="170"/>
      <c r="QXU169" s="170"/>
      <c r="QXV169" s="170"/>
      <c r="QXW169" s="170"/>
      <c r="QXX169" s="170"/>
      <c r="QXY169" s="170"/>
      <c r="QXZ169" s="170"/>
      <c r="QYA169" s="170"/>
      <c r="QYB169" s="170"/>
      <c r="QYC169" s="170"/>
      <c r="QYD169" s="170"/>
      <c r="QYE169" s="170"/>
      <c r="QYF169" s="170"/>
      <c r="QYG169" s="170"/>
      <c r="QYH169" s="170"/>
      <c r="QYI169" s="170"/>
      <c r="QYJ169" s="170"/>
      <c r="QYK169" s="170"/>
      <c r="QYL169" s="170"/>
      <c r="QYM169" s="170"/>
      <c r="QYN169" s="170"/>
      <c r="QYO169" s="170"/>
      <c r="QYP169" s="170"/>
      <c r="QYQ169" s="170"/>
      <c r="QYR169" s="170"/>
      <c r="QYS169" s="170"/>
      <c r="QYT169" s="170"/>
      <c r="QYU169" s="170"/>
      <c r="QYV169" s="170"/>
      <c r="QYW169" s="170"/>
      <c r="QYX169" s="170"/>
      <c r="QYY169" s="170"/>
      <c r="QYZ169" s="170"/>
      <c r="QZA169" s="170"/>
      <c r="QZB169" s="170"/>
      <c r="QZC169" s="170"/>
      <c r="QZD169" s="170"/>
      <c r="QZE169" s="170"/>
      <c r="QZF169" s="170"/>
      <c r="QZG169" s="170"/>
      <c r="QZH169" s="170"/>
      <c r="QZI169" s="170"/>
      <c r="QZJ169" s="170"/>
      <c r="QZK169" s="170"/>
      <c r="QZL169" s="170"/>
      <c r="QZM169" s="170"/>
      <c r="QZN169" s="170"/>
      <c r="QZO169" s="170"/>
      <c r="QZP169" s="170"/>
      <c r="QZQ169" s="170"/>
      <c r="QZR169" s="170"/>
      <c r="QZS169" s="170"/>
      <c r="QZT169" s="170"/>
      <c r="QZU169" s="170"/>
      <c r="QZV169" s="170"/>
      <c r="QZW169" s="170"/>
      <c r="QZX169" s="170"/>
      <c r="QZY169" s="170"/>
      <c r="QZZ169" s="170"/>
      <c r="RAA169" s="170"/>
      <c r="RAB169" s="170"/>
      <c r="RAC169" s="170"/>
      <c r="RAD169" s="170"/>
      <c r="RAE169" s="170"/>
      <c r="RAF169" s="170"/>
      <c r="RAG169" s="170"/>
      <c r="RAH169" s="170"/>
      <c r="RAI169" s="170"/>
      <c r="RAJ169" s="170"/>
      <c r="RAK169" s="170"/>
      <c r="RAL169" s="170"/>
      <c r="RAM169" s="170"/>
      <c r="RAN169" s="170"/>
      <c r="RAO169" s="170"/>
      <c r="RAP169" s="170"/>
      <c r="RAQ169" s="170"/>
      <c r="RAR169" s="170"/>
      <c r="RAS169" s="170"/>
      <c r="RAT169" s="170"/>
      <c r="RAU169" s="170"/>
      <c r="RAV169" s="170"/>
      <c r="RAW169" s="170"/>
      <c r="RAX169" s="170"/>
      <c r="RAY169" s="170"/>
      <c r="RAZ169" s="170"/>
      <c r="RBA169" s="170"/>
      <c r="RBB169" s="170"/>
      <c r="RBC169" s="170"/>
      <c r="RBD169" s="170"/>
      <c r="RBE169" s="170"/>
      <c r="RBF169" s="170"/>
      <c r="RBG169" s="170"/>
      <c r="RBH169" s="170"/>
      <c r="RBI169" s="170"/>
      <c r="RBJ169" s="170"/>
      <c r="RBK169" s="170"/>
      <c r="RBL169" s="170"/>
      <c r="RBM169" s="170"/>
      <c r="RBN169" s="170"/>
      <c r="RBO169" s="170"/>
      <c r="RBP169" s="170"/>
      <c r="RBQ169" s="170"/>
      <c r="RBR169" s="170"/>
      <c r="RBS169" s="170"/>
      <c r="RBT169" s="170"/>
      <c r="RBU169" s="170"/>
      <c r="RBV169" s="170"/>
      <c r="RBW169" s="170"/>
      <c r="RBX169" s="170"/>
      <c r="RBY169" s="170"/>
      <c r="RBZ169" s="170"/>
      <c r="RCA169" s="170"/>
      <c r="RCB169" s="170"/>
      <c r="RCC169" s="170"/>
      <c r="RCD169" s="170"/>
      <c r="RCE169" s="170"/>
      <c r="RCF169" s="170"/>
      <c r="RCG169" s="170"/>
      <c r="RCH169" s="170"/>
      <c r="RCI169" s="170"/>
      <c r="RCJ169" s="170"/>
      <c r="RCK169" s="170"/>
      <c r="RCL169" s="170"/>
      <c r="RCM169" s="170"/>
      <c r="RCN169" s="170"/>
      <c r="RCO169" s="170"/>
      <c r="RCP169" s="170"/>
      <c r="RCQ169" s="170"/>
      <c r="RCR169" s="170"/>
      <c r="RCS169" s="170"/>
      <c r="RCT169" s="170"/>
      <c r="RCU169" s="170"/>
      <c r="RCV169" s="170"/>
      <c r="RCW169" s="170"/>
      <c r="RCX169" s="170"/>
      <c r="RCY169" s="170"/>
      <c r="RCZ169" s="170"/>
      <c r="RDA169" s="170"/>
      <c r="RDB169" s="170"/>
      <c r="RDC169" s="170"/>
      <c r="RDD169" s="170"/>
      <c r="RDE169" s="170"/>
      <c r="RDF169" s="170"/>
      <c r="RDG169" s="170"/>
      <c r="RDH169" s="170"/>
      <c r="RDI169" s="170"/>
      <c r="RDJ169" s="170"/>
      <c r="RDK169" s="170"/>
      <c r="RDL169" s="170"/>
      <c r="RDM169" s="170"/>
      <c r="RDN169" s="170"/>
      <c r="RDO169" s="170"/>
      <c r="RDP169" s="170"/>
      <c r="RDQ169" s="170"/>
      <c r="RDR169" s="170"/>
      <c r="RDS169" s="170"/>
      <c r="RDT169" s="170"/>
      <c r="RDU169" s="170"/>
      <c r="RDV169" s="170"/>
      <c r="RDW169" s="170"/>
      <c r="RDX169" s="170"/>
      <c r="RDY169" s="170"/>
      <c r="RDZ169" s="170"/>
      <c r="REA169" s="170"/>
      <c r="REB169" s="170"/>
      <c r="REC169" s="170"/>
      <c r="RED169" s="170"/>
      <c r="REE169" s="170"/>
      <c r="REF169" s="170"/>
      <c r="REG169" s="170"/>
      <c r="REH169" s="170"/>
      <c r="REI169" s="170"/>
      <c r="REJ169" s="170"/>
      <c r="REK169" s="170"/>
      <c r="REL169" s="170"/>
      <c r="REM169" s="170"/>
      <c r="REN169" s="170"/>
      <c r="REO169" s="170"/>
      <c r="REP169" s="170"/>
      <c r="REQ169" s="170"/>
      <c r="RER169" s="170"/>
      <c r="RES169" s="170"/>
      <c r="RET169" s="170"/>
      <c r="REU169" s="170"/>
      <c r="REV169" s="170"/>
      <c r="REW169" s="170"/>
      <c r="REX169" s="170"/>
      <c r="REY169" s="170"/>
      <c r="REZ169" s="170"/>
      <c r="RFA169" s="170"/>
      <c r="RFB169" s="170"/>
      <c r="RFC169" s="170"/>
      <c r="RFD169" s="170"/>
      <c r="RFE169" s="170"/>
      <c r="RFF169" s="170"/>
      <c r="RFG169" s="170"/>
      <c r="RFH169" s="170"/>
      <c r="RFI169" s="170"/>
      <c r="RFJ169" s="170"/>
      <c r="RFK169" s="170"/>
      <c r="RFL169" s="170"/>
      <c r="RFM169" s="170"/>
      <c r="RFN169" s="170"/>
      <c r="RFO169" s="170"/>
      <c r="RFP169" s="170"/>
      <c r="RFQ169" s="170"/>
      <c r="RFR169" s="170"/>
      <c r="RFS169" s="170"/>
      <c r="RFT169" s="170"/>
      <c r="RFU169" s="170"/>
      <c r="RFV169" s="170"/>
      <c r="RFW169" s="170"/>
      <c r="RFX169" s="170"/>
      <c r="RFY169" s="170"/>
      <c r="RFZ169" s="170"/>
      <c r="RGA169" s="170"/>
      <c r="RGB169" s="170"/>
      <c r="RGC169" s="170"/>
      <c r="RGD169" s="170"/>
      <c r="RGE169" s="170"/>
      <c r="RGF169" s="170"/>
      <c r="RGG169" s="170"/>
      <c r="RGH169" s="170"/>
      <c r="RGI169" s="170"/>
      <c r="RGJ169" s="170"/>
      <c r="RGK169" s="170"/>
      <c r="RGL169" s="170"/>
      <c r="RGM169" s="170"/>
      <c r="RGN169" s="170"/>
      <c r="RGO169" s="170"/>
      <c r="RGP169" s="170"/>
      <c r="RGQ169" s="170"/>
      <c r="RGR169" s="170"/>
      <c r="RGS169" s="170"/>
      <c r="RGT169" s="170"/>
      <c r="RGU169" s="170"/>
      <c r="RGV169" s="170"/>
      <c r="RGW169" s="170"/>
      <c r="RGX169" s="170"/>
      <c r="RGY169" s="170"/>
      <c r="RGZ169" s="170"/>
      <c r="RHA169" s="170"/>
      <c r="RHB169" s="170"/>
      <c r="RHC169" s="170"/>
      <c r="RHD169" s="170"/>
      <c r="RHE169" s="170"/>
      <c r="RHF169" s="170"/>
      <c r="RHG169" s="170"/>
      <c r="RHH169" s="170"/>
      <c r="RHI169" s="170"/>
      <c r="RHJ169" s="170"/>
      <c r="RHK169" s="170"/>
      <c r="RHL169" s="170"/>
      <c r="RHM169" s="170"/>
      <c r="RHN169" s="170"/>
      <c r="RHO169" s="170"/>
      <c r="RHP169" s="170"/>
      <c r="RHQ169" s="170"/>
      <c r="RHR169" s="170"/>
      <c r="RHS169" s="170"/>
      <c r="RHT169" s="170"/>
      <c r="RHU169" s="170"/>
      <c r="RHV169" s="170"/>
      <c r="RHW169" s="170"/>
      <c r="RHX169" s="170"/>
      <c r="RHY169" s="170"/>
      <c r="RHZ169" s="170"/>
      <c r="RIA169" s="170"/>
      <c r="RIB169" s="170"/>
      <c r="RIC169" s="170"/>
      <c r="RID169" s="170"/>
      <c r="RIE169" s="170"/>
      <c r="RIF169" s="170"/>
      <c r="RIG169" s="170"/>
      <c r="RIH169" s="170"/>
      <c r="RII169" s="170"/>
      <c r="RIJ169" s="170"/>
      <c r="RIK169" s="170"/>
      <c r="RIL169" s="170"/>
      <c r="RIM169" s="170"/>
      <c r="RIN169" s="170"/>
      <c r="RIO169" s="170"/>
      <c r="RIP169" s="170"/>
      <c r="RIQ169" s="170"/>
      <c r="RIR169" s="170"/>
      <c r="RIS169" s="170"/>
      <c r="RIT169" s="170"/>
      <c r="RIU169" s="170"/>
      <c r="RIV169" s="170"/>
      <c r="RIW169" s="170"/>
      <c r="RIX169" s="170"/>
      <c r="RIY169" s="170"/>
      <c r="RIZ169" s="170"/>
      <c r="RJA169" s="170"/>
      <c r="RJB169" s="170"/>
      <c r="RJC169" s="170"/>
      <c r="RJD169" s="170"/>
      <c r="RJE169" s="170"/>
      <c r="RJF169" s="170"/>
      <c r="RJG169" s="170"/>
      <c r="RJH169" s="170"/>
      <c r="RJI169" s="170"/>
      <c r="RJJ169" s="170"/>
      <c r="RJK169" s="170"/>
      <c r="RJL169" s="170"/>
      <c r="RJM169" s="170"/>
      <c r="RJN169" s="170"/>
      <c r="RJO169" s="170"/>
      <c r="RJP169" s="170"/>
      <c r="RJQ169" s="170"/>
      <c r="RJR169" s="170"/>
      <c r="RJS169" s="170"/>
      <c r="RJT169" s="170"/>
      <c r="RJU169" s="170"/>
      <c r="RJV169" s="170"/>
      <c r="RJW169" s="170"/>
      <c r="RJX169" s="170"/>
      <c r="RJY169" s="170"/>
      <c r="RJZ169" s="170"/>
      <c r="RKA169" s="170"/>
      <c r="RKB169" s="170"/>
      <c r="RKC169" s="170"/>
      <c r="RKD169" s="170"/>
      <c r="RKE169" s="170"/>
      <c r="RKF169" s="170"/>
      <c r="RKG169" s="170"/>
      <c r="RKH169" s="170"/>
      <c r="RKI169" s="170"/>
      <c r="RKJ169" s="170"/>
      <c r="RKK169" s="170"/>
      <c r="RKL169" s="170"/>
      <c r="RKM169" s="170"/>
      <c r="RKN169" s="170"/>
      <c r="RKO169" s="170"/>
      <c r="RKP169" s="170"/>
      <c r="RKQ169" s="170"/>
      <c r="RKR169" s="170"/>
      <c r="RKS169" s="170"/>
      <c r="RKT169" s="170"/>
      <c r="RKU169" s="170"/>
      <c r="RKV169" s="170"/>
      <c r="RKW169" s="170"/>
      <c r="RKX169" s="170"/>
      <c r="RKY169" s="170"/>
      <c r="RKZ169" s="170"/>
      <c r="RLA169" s="170"/>
      <c r="RLB169" s="170"/>
      <c r="RLC169" s="170"/>
      <c r="RLD169" s="170"/>
      <c r="RLE169" s="170"/>
      <c r="RLF169" s="170"/>
      <c r="RLG169" s="170"/>
      <c r="RLH169" s="170"/>
      <c r="RLI169" s="170"/>
      <c r="RLJ169" s="170"/>
      <c r="RLK169" s="170"/>
      <c r="RLL169" s="170"/>
      <c r="RLM169" s="170"/>
      <c r="RLN169" s="170"/>
      <c r="RLO169" s="170"/>
      <c r="RLP169" s="170"/>
      <c r="RLQ169" s="170"/>
      <c r="RLR169" s="170"/>
      <c r="RLS169" s="170"/>
      <c r="RLT169" s="170"/>
      <c r="RLU169" s="170"/>
      <c r="RLV169" s="170"/>
      <c r="RLW169" s="170"/>
      <c r="RLX169" s="170"/>
      <c r="RLY169" s="170"/>
      <c r="RLZ169" s="170"/>
      <c r="RMA169" s="170"/>
      <c r="RMB169" s="170"/>
      <c r="RMC169" s="170"/>
      <c r="RMD169" s="170"/>
      <c r="RME169" s="170"/>
      <c r="RMF169" s="170"/>
      <c r="RMG169" s="170"/>
      <c r="RMH169" s="170"/>
      <c r="RMI169" s="170"/>
      <c r="RMJ169" s="170"/>
      <c r="RMK169" s="170"/>
      <c r="RML169" s="170"/>
      <c r="RMM169" s="170"/>
      <c r="RMN169" s="170"/>
      <c r="RMO169" s="170"/>
      <c r="RMP169" s="170"/>
      <c r="RMQ169" s="170"/>
      <c r="RMR169" s="170"/>
      <c r="RMS169" s="170"/>
      <c r="RMT169" s="170"/>
      <c r="RMU169" s="170"/>
      <c r="RMV169" s="170"/>
      <c r="RMW169" s="170"/>
      <c r="RMX169" s="170"/>
      <c r="RMY169" s="170"/>
      <c r="RMZ169" s="170"/>
      <c r="RNA169" s="170"/>
      <c r="RNB169" s="170"/>
      <c r="RNC169" s="170"/>
      <c r="RND169" s="170"/>
      <c r="RNE169" s="170"/>
      <c r="RNF169" s="170"/>
      <c r="RNG169" s="170"/>
      <c r="RNH169" s="170"/>
      <c r="RNI169" s="170"/>
      <c r="RNJ169" s="170"/>
      <c r="RNK169" s="170"/>
      <c r="RNL169" s="170"/>
      <c r="RNM169" s="170"/>
      <c r="RNN169" s="170"/>
      <c r="RNO169" s="170"/>
      <c r="RNP169" s="170"/>
      <c r="RNQ169" s="170"/>
      <c r="RNR169" s="170"/>
      <c r="RNS169" s="170"/>
      <c r="RNT169" s="170"/>
      <c r="RNU169" s="170"/>
      <c r="RNV169" s="170"/>
      <c r="RNW169" s="170"/>
      <c r="RNX169" s="170"/>
      <c r="RNY169" s="170"/>
      <c r="RNZ169" s="170"/>
      <c r="ROA169" s="170"/>
      <c r="ROB169" s="170"/>
      <c r="ROC169" s="170"/>
      <c r="ROD169" s="170"/>
      <c r="ROE169" s="170"/>
      <c r="ROF169" s="170"/>
      <c r="ROG169" s="170"/>
      <c r="ROH169" s="170"/>
      <c r="ROI169" s="170"/>
      <c r="ROJ169" s="170"/>
      <c r="ROK169" s="170"/>
      <c r="ROL169" s="170"/>
      <c r="ROM169" s="170"/>
      <c r="RON169" s="170"/>
      <c r="ROO169" s="170"/>
      <c r="ROP169" s="170"/>
      <c r="ROQ169" s="170"/>
      <c r="ROR169" s="170"/>
      <c r="ROS169" s="170"/>
      <c r="ROT169" s="170"/>
      <c r="ROU169" s="170"/>
      <c r="ROV169" s="170"/>
      <c r="ROW169" s="170"/>
      <c r="ROX169" s="170"/>
      <c r="ROY169" s="170"/>
      <c r="ROZ169" s="170"/>
      <c r="RPA169" s="170"/>
      <c r="RPB169" s="170"/>
      <c r="RPC169" s="170"/>
      <c r="RPD169" s="170"/>
      <c r="RPE169" s="170"/>
      <c r="RPF169" s="170"/>
      <c r="RPG169" s="170"/>
      <c r="RPH169" s="170"/>
      <c r="RPI169" s="170"/>
      <c r="RPJ169" s="170"/>
      <c r="RPK169" s="170"/>
      <c r="RPL169" s="170"/>
      <c r="RPM169" s="170"/>
      <c r="RPN169" s="170"/>
      <c r="RPO169" s="170"/>
      <c r="RPP169" s="170"/>
      <c r="RPQ169" s="170"/>
      <c r="RPR169" s="170"/>
      <c r="RPS169" s="170"/>
      <c r="RPT169" s="170"/>
      <c r="RPU169" s="170"/>
      <c r="RPV169" s="170"/>
      <c r="RPW169" s="170"/>
      <c r="RPX169" s="170"/>
      <c r="RPY169" s="170"/>
      <c r="RPZ169" s="170"/>
      <c r="RQA169" s="170"/>
      <c r="RQB169" s="170"/>
      <c r="RQC169" s="170"/>
      <c r="RQD169" s="170"/>
      <c r="RQE169" s="170"/>
      <c r="RQF169" s="170"/>
      <c r="RQG169" s="170"/>
      <c r="RQH169" s="170"/>
      <c r="RQI169" s="170"/>
      <c r="RQJ169" s="170"/>
      <c r="RQK169" s="170"/>
      <c r="RQL169" s="170"/>
      <c r="RQM169" s="170"/>
      <c r="RQN169" s="170"/>
      <c r="RQO169" s="170"/>
      <c r="RQP169" s="170"/>
      <c r="RQQ169" s="170"/>
      <c r="RQR169" s="170"/>
      <c r="RQS169" s="170"/>
      <c r="RQT169" s="170"/>
      <c r="RQU169" s="170"/>
      <c r="RQV169" s="170"/>
      <c r="RQW169" s="170"/>
      <c r="RQX169" s="170"/>
      <c r="RQY169" s="170"/>
      <c r="RQZ169" s="170"/>
      <c r="RRA169" s="170"/>
      <c r="RRB169" s="170"/>
      <c r="RRC169" s="170"/>
      <c r="RRD169" s="170"/>
      <c r="RRE169" s="170"/>
      <c r="RRF169" s="170"/>
      <c r="RRG169" s="170"/>
      <c r="RRH169" s="170"/>
      <c r="RRI169" s="170"/>
      <c r="RRJ169" s="170"/>
      <c r="RRK169" s="170"/>
      <c r="RRL169" s="170"/>
      <c r="RRM169" s="170"/>
      <c r="RRN169" s="170"/>
      <c r="RRO169" s="170"/>
      <c r="RRP169" s="170"/>
      <c r="RRQ169" s="170"/>
      <c r="RRR169" s="170"/>
      <c r="RRS169" s="170"/>
      <c r="RRT169" s="170"/>
      <c r="RRU169" s="170"/>
      <c r="RRV169" s="170"/>
      <c r="RRW169" s="170"/>
      <c r="RRX169" s="170"/>
      <c r="RRY169" s="170"/>
      <c r="RRZ169" s="170"/>
      <c r="RSA169" s="170"/>
      <c r="RSB169" s="170"/>
      <c r="RSC169" s="170"/>
      <c r="RSD169" s="170"/>
      <c r="RSE169" s="170"/>
      <c r="RSF169" s="170"/>
      <c r="RSG169" s="170"/>
      <c r="RSH169" s="170"/>
      <c r="RSI169" s="170"/>
      <c r="RSJ169" s="170"/>
      <c r="RSK169" s="170"/>
      <c r="RSL169" s="170"/>
      <c r="RSM169" s="170"/>
      <c r="RSN169" s="170"/>
      <c r="RSO169" s="170"/>
      <c r="RSP169" s="170"/>
      <c r="RSQ169" s="170"/>
      <c r="RSR169" s="170"/>
      <c r="RSS169" s="170"/>
      <c r="RST169" s="170"/>
      <c r="RSU169" s="170"/>
      <c r="RSV169" s="170"/>
      <c r="RSW169" s="170"/>
      <c r="RSX169" s="170"/>
      <c r="RSY169" s="170"/>
      <c r="RSZ169" s="170"/>
      <c r="RTA169" s="170"/>
      <c r="RTB169" s="170"/>
      <c r="RTC169" s="170"/>
      <c r="RTD169" s="170"/>
      <c r="RTE169" s="170"/>
      <c r="RTF169" s="170"/>
      <c r="RTG169" s="170"/>
      <c r="RTH169" s="170"/>
      <c r="RTI169" s="170"/>
      <c r="RTJ169" s="170"/>
      <c r="RTK169" s="170"/>
      <c r="RTL169" s="170"/>
      <c r="RTM169" s="170"/>
      <c r="RTN169" s="170"/>
      <c r="RTO169" s="170"/>
      <c r="RTP169" s="170"/>
      <c r="RTQ169" s="170"/>
      <c r="RTR169" s="170"/>
      <c r="RTS169" s="170"/>
      <c r="RTT169" s="170"/>
      <c r="RTU169" s="170"/>
      <c r="RTV169" s="170"/>
      <c r="RTW169" s="170"/>
      <c r="RTX169" s="170"/>
      <c r="RTY169" s="170"/>
      <c r="RTZ169" s="170"/>
      <c r="RUA169" s="170"/>
      <c r="RUB169" s="170"/>
      <c r="RUC169" s="170"/>
      <c r="RUD169" s="170"/>
      <c r="RUE169" s="170"/>
      <c r="RUF169" s="170"/>
      <c r="RUG169" s="170"/>
      <c r="RUH169" s="170"/>
      <c r="RUI169" s="170"/>
      <c r="RUJ169" s="170"/>
      <c r="RUK169" s="170"/>
      <c r="RUL169" s="170"/>
      <c r="RUM169" s="170"/>
      <c r="RUN169" s="170"/>
      <c r="RUO169" s="170"/>
      <c r="RUP169" s="170"/>
      <c r="RUQ169" s="170"/>
      <c r="RUR169" s="170"/>
      <c r="RUS169" s="170"/>
      <c r="RUT169" s="170"/>
      <c r="RUU169" s="170"/>
      <c r="RUV169" s="170"/>
      <c r="RUW169" s="170"/>
      <c r="RUX169" s="170"/>
      <c r="RUY169" s="170"/>
      <c r="RUZ169" s="170"/>
      <c r="RVA169" s="170"/>
      <c r="RVB169" s="170"/>
      <c r="RVC169" s="170"/>
      <c r="RVD169" s="170"/>
      <c r="RVE169" s="170"/>
      <c r="RVF169" s="170"/>
      <c r="RVG169" s="170"/>
      <c r="RVH169" s="170"/>
      <c r="RVI169" s="170"/>
      <c r="RVJ169" s="170"/>
      <c r="RVK169" s="170"/>
      <c r="RVL169" s="170"/>
      <c r="RVM169" s="170"/>
      <c r="RVN169" s="170"/>
      <c r="RVO169" s="170"/>
      <c r="RVP169" s="170"/>
      <c r="RVQ169" s="170"/>
      <c r="RVR169" s="170"/>
      <c r="RVS169" s="170"/>
      <c r="RVT169" s="170"/>
      <c r="RVU169" s="170"/>
      <c r="RVV169" s="170"/>
      <c r="RVW169" s="170"/>
      <c r="RVX169" s="170"/>
      <c r="RVY169" s="170"/>
      <c r="RVZ169" s="170"/>
      <c r="RWA169" s="170"/>
      <c r="RWB169" s="170"/>
      <c r="RWC169" s="170"/>
      <c r="RWD169" s="170"/>
      <c r="RWE169" s="170"/>
      <c r="RWF169" s="170"/>
      <c r="RWG169" s="170"/>
      <c r="RWH169" s="170"/>
      <c r="RWI169" s="170"/>
      <c r="RWJ169" s="170"/>
      <c r="RWK169" s="170"/>
      <c r="RWL169" s="170"/>
      <c r="RWM169" s="170"/>
      <c r="RWN169" s="170"/>
      <c r="RWO169" s="170"/>
      <c r="RWP169" s="170"/>
      <c r="RWQ169" s="170"/>
      <c r="RWR169" s="170"/>
      <c r="RWS169" s="170"/>
      <c r="RWT169" s="170"/>
      <c r="RWU169" s="170"/>
      <c r="RWV169" s="170"/>
      <c r="RWW169" s="170"/>
      <c r="RWX169" s="170"/>
      <c r="RWY169" s="170"/>
      <c r="RWZ169" s="170"/>
      <c r="RXA169" s="170"/>
      <c r="RXB169" s="170"/>
      <c r="RXC169" s="170"/>
      <c r="RXD169" s="170"/>
      <c r="RXE169" s="170"/>
      <c r="RXF169" s="170"/>
      <c r="RXG169" s="170"/>
      <c r="RXH169" s="170"/>
      <c r="RXI169" s="170"/>
      <c r="RXJ169" s="170"/>
      <c r="RXK169" s="170"/>
      <c r="RXL169" s="170"/>
      <c r="RXM169" s="170"/>
      <c r="RXN169" s="170"/>
      <c r="RXO169" s="170"/>
      <c r="RXP169" s="170"/>
      <c r="RXQ169" s="170"/>
      <c r="RXR169" s="170"/>
      <c r="RXS169" s="170"/>
      <c r="RXT169" s="170"/>
      <c r="RXU169" s="170"/>
      <c r="RXV169" s="170"/>
      <c r="RXW169" s="170"/>
      <c r="RXX169" s="170"/>
      <c r="RXY169" s="170"/>
      <c r="RXZ169" s="170"/>
      <c r="RYA169" s="170"/>
      <c r="RYB169" s="170"/>
      <c r="RYC169" s="170"/>
      <c r="RYD169" s="170"/>
      <c r="RYE169" s="170"/>
      <c r="RYF169" s="170"/>
      <c r="RYG169" s="170"/>
      <c r="RYH169" s="170"/>
      <c r="RYI169" s="170"/>
      <c r="RYJ169" s="170"/>
      <c r="RYK169" s="170"/>
      <c r="RYL169" s="170"/>
      <c r="RYM169" s="170"/>
      <c r="RYN169" s="170"/>
      <c r="RYO169" s="170"/>
      <c r="RYP169" s="170"/>
      <c r="RYQ169" s="170"/>
      <c r="RYR169" s="170"/>
      <c r="RYS169" s="170"/>
      <c r="RYT169" s="170"/>
      <c r="RYU169" s="170"/>
      <c r="RYV169" s="170"/>
      <c r="RYW169" s="170"/>
      <c r="RYX169" s="170"/>
      <c r="RYY169" s="170"/>
      <c r="RYZ169" s="170"/>
      <c r="RZA169" s="170"/>
      <c r="RZB169" s="170"/>
      <c r="RZC169" s="170"/>
      <c r="RZD169" s="170"/>
      <c r="RZE169" s="170"/>
      <c r="RZF169" s="170"/>
      <c r="RZG169" s="170"/>
      <c r="RZH169" s="170"/>
      <c r="RZI169" s="170"/>
      <c r="RZJ169" s="170"/>
      <c r="RZK169" s="170"/>
      <c r="RZL169" s="170"/>
      <c r="RZM169" s="170"/>
      <c r="RZN169" s="170"/>
      <c r="RZO169" s="170"/>
      <c r="RZP169" s="170"/>
      <c r="RZQ169" s="170"/>
      <c r="RZR169" s="170"/>
      <c r="RZS169" s="170"/>
      <c r="RZT169" s="170"/>
      <c r="RZU169" s="170"/>
      <c r="RZV169" s="170"/>
      <c r="RZW169" s="170"/>
      <c r="RZX169" s="170"/>
      <c r="RZY169" s="170"/>
      <c r="RZZ169" s="170"/>
      <c r="SAA169" s="170"/>
      <c r="SAB169" s="170"/>
      <c r="SAC169" s="170"/>
      <c r="SAD169" s="170"/>
      <c r="SAE169" s="170"/>
      <c r="SAF169" s="170"/>
      <c r="SAG169" s="170"/>
      <c r="SAH169" s="170"/>
      <c r="SAI169" s="170"/>
      <c r="SAJ169" s="170"/>
      <c r="SAK169" s="170"/>
      <c r="SAL169" s="170"/>
      <c r="SAM169" s="170"/>
      <c r="SAN169" s="170"/>
      <c r="SAO169" s="170"/>
      <c r="SAP169" s="170"/>
      <c r="SAQ169" s="170"/>
      <c r="SAR169" s="170"/>
      <c r="SAS169" s="170"/>
      <c r="SAT169" s="170"/>
      <c r="SAU169" s="170"/>
      <c r="SAV169" s="170"/>
      <c r="SAW169" s="170"/>
      <c r="SAX169" s="170"/>
      <c r="SAY169" s="170"/>
      <c r="SAZ169" s="170"/>
      <c r="SBA169" s="170"/>
      <c r="SBB169" s="170"/>
      <c r="SBC169" s="170"/>
      <c r="SBD169" s="170"/>
      <c r="SBE169" s="170"/>
      <c r="SBF169" s="170"/>
      <c r="SBG169" s="170"/>
      <c r="SBH169" s="170"/>
      <c r="SBI169" s="170"/>
      <c r="SBJ169" s="170"/>
      <c r="SBK169" s="170"/>
      <c r="SBL169" s="170"/>
      <c r="SBM169" s="170"/>
      <c r="SBN169" s="170"/>
      <c r="SBO169" s="170"/>
      <c r="SBP169" s="170"/>
      <c r="SBQ169" s="170"/>
      <c r="SBR169" s="170"/>
      <c r="SBS169" s="170"/>
      <c r="SBT169" s="170"/>
      <c r="SBU169" s="170"/>
      <c r="SBV169" s="170"/>
      <c r="SBW169" s="170"/>
      <c r="SBX169" s="170"/>
      <c r="SBY169" s="170"/>
      <c r="SBZ169" s="170"/>
      <c r="SCA169" s="170"/>
      <c r="SCB169" s="170"/>
      <c r="SCC169" s="170"/>
      <c r="SCD169" s="170"/>
      <c r="SCE169" s="170"/>
      <c r="SCF169" s="170"/>
      <c r="SCG169" s="170"/>
      <c r="SCH169" s="170"/>
      <c r="SCI169" s="170"/>
      <c r="SCJ169" s="170"/>
      <c r="SCK169" s="170"/>
      <c r="SCL169" s="170"/>
      <c r="SCM169" s="170"/>
      <c r="SCN169" s="170"/>
      <c r="SCO169" s="170"/>
      <c r="SCP169" s="170"/>
      <c r="SCQ169" s="170"/>
      <c r="SCR169" s="170"/>
      <c r="SCS169" s="170"/>
      <c r="SCT169" s="170"/>
      <c r="SCU169" s="170"/>
      <c r="SCV169" s="170"/>
      <c r="SCW169" s="170"/>
      <c r="SCX169" s="170"/>
      <c r="SCY169" s="170"/>
      <c r="SCZ169" s="170"/>
      <c r="SDA169" s="170"/>
      <c r="SDB169" s="170"/>
      <c r="SDC169" s="170"/>
      <c r="SDD169" s="170"/>
      <c r="SDE169" s="170"/>
      <c r="SDF169" s="170"/>
      <c r="SDG169" s="170"/>
      <c r="SDH169" s="170"/>
      <c r="SDI169" s="170"/>
      <c r="SDJ169" s="170"/>
      <c r="SDK169" s="170"/>
      <c r="SDL169" s="170"/>
      <c r="SDM169" s="170"/>
      <c r="SDN169" s="170"/>
      <c r="SDO169" s="170"/>
      <c r="SDP169" s="170"/>
      <c r="SDQ169" s="170"/>
      <c r="SDR169" s="170"/>
      <c r="SDS169" s="170"/>
      <c r="SDT169" s="170"/>
      <c r="SDU169" s="170"/>
      <c r="SDV169" s="170"/>
      <c r="SDW169" s="170"/>
      <c r="SDX169" s="170"/>
      <c r="SDY169" s="170"/>
      <c r="SDZ169" s="170"/>
      <c r="SEA169" s="170"/>
      <c r="SEB169" s="170"/>
      <c r="SEC169" s="170"/>
      <c r="SED169" s="170"/>
      <c r="SEE169" s="170"/>
      <c r="SEF169" s="170"/>
      <c r="SEG169" s="170"/>
      <c r="SEH169" s="170"/>
      <c r="SEI169" s="170"/>
      <c r="SEJ169" s="170"/>
      <c r="SEK169" s="170"/>
      <c r="SEL169" s="170"/>
      <c r="SEM169" s="170"/>
      <c r="SEN169" s="170"/>
      <c r="SEO169" s="170"/>
      <c r="SEP169" s="170"/>
      <c r="SEQ169" s="170"/>
      <c r="SER169" s="170"/>
      <c r="SES169" s="170"/>
      <c r="SET169" s="170"/>
      <c r="SEU169" s="170"/>
      <c r="SEV169" s="170"/>
      <c r="SEW169" s="170"/>
      <c r="SEX169" s="170"/>
      <c r="SEY169" s="170"/>
      <c r="SEZ169" s="170"/>
      <c r="SFA169" s="170"/>
      <c r="SFB169" s="170"/>
      <c r="SFC169" s="170"/>
      <c r="SFD169" s="170"/>
      <c r="SFE169" s="170"/>
      <c r="SFF169" s="170"/>
      <c r="SFG169" s="170"/>
      <c r="SFH169" s="170"/>
      <c r="SFI169" s="170"/>
      <c r="SFJ169" s="170"/>
      <c r="SFK169" s="170"/>
      <c r="SFL169" s="170"/>
      <c r="SFM169" s="170"/>
      <c r="SFN169" s="170"/>
      <c r="SFO169" s="170"/>
      <c r="SFP169" s="170"/>
      <c r="SFQ169" s="170"/>
      <c r="SFR169" s="170"/>
      <c r="SFS169" s="170"/>
      <c r="SFT169" s="170"/>
      <c r="SFU169" s="170"/>
      <c r="SFV169" s="170"/>
      <c r="SFW169" s="170"/>
      <c r="SFX169" s="170"/>
      <c r="SFY169" s="170"/>
      <c r="SFZ169" s="170"/>
      <c r="SGA169" s="170"/>
      <c r="SGB169" s="170"/>
      <c r="SGC169" s="170"/>
      <c r="SGD169" s="170"/>
      <c r="SGE169" s="170"/>
      <c r="SGF169" s="170"/>
      <c r="SGG169" s="170"/>
      <c r="SGH169" s="170"/>
      <c r="SGI169" s="170"/>
      <c r="SGJ169" s="170"/>
      <c r="SGK169" s="170"/>
      <c r="SGL169" s="170"/>
      <c r="SGM169" s="170"/>
      <c r="SGN169" s="170"/>
      <c r="SGO169" s="170"/>
      <c r="SGP169" s="170"/>
      <c r="SGQ169" s="170"/>
      <c r="SGR169" s="170"/>
      <c r="SGS169" s="170"/>
      <c r="SGT169" s="170"/>
      <c r="SGU169" s="170"/>
      <c r="SGV169" s="170"/>
      <c r="SGW169" s="170"/>
      <c r="SGX169" s="170"/>
      <c r="SGY169" s="170"/>
      <c r="SGZ169" s="170"/>
      <c r="SHA169" s="170"/>
      <c r="SHB169" s="170"/>
      <c r="SHC169" s="170"/>
      <c r="SHD169" s="170"/>
      <c r="SHE169" s="170"/>
      <c r="SHF169" s="170"/>
      <c r="SHG169" s="170"/>
      <c r="SHH169" s="170"/>
      <c r="SHI169" s="170"/>
      <c r="SHJ169" s="170"/>
      <c r="SHK169" s="170"/>
      <c r="SHL169" s="170"/>
      <c r="SHM169" s="170"/>
      <c r="SHN169" s="170"/>
      <c r="SHO169" s="170"/>
      <c r="SHP169" s="170"/>
      <c r="SHQ169" s="170"/>
      <c r="SHR169" s="170"/>
      <c r="SHS169" s="170"/>
      <c r="SHT169" s="170"/>
      <c r="SHU169" s="170"/>
      <c r="SHV169" s="170"/>
      <c r="SHW169" s="170"/>
      <c r="SHX169" s="170"/>
      <c r="SHY169" s="170"/>
      <c r="SHZ169" s="170"/>
      <c r="SIA169" s="170"/>
      <c r="SIB169" s="170"/>
      <c r="SIC169" s="170"/>
      <c r="SID169" s="170"/>
      <c r="SIE169" s="170"/>
      <c r="SIF169" s="170"/>
      <c r="SIG169" s="170"/>
      <c r="SIH169" s="170"/>
      <c r="SII169" s="170"/>
      <c r="SIJ169" s="170"/>
      <c r="SIK169" s="170"/>
      <c r="SIL169" s="170"/>
      <c r="SIM169" s="170"/>
      <c r="SIN169" s="170"/>
      <c r="SIO169" s="170"/>
      <c r="SIP169" s="170"/>
      <c r="SIQ169" s="170"/>
      <c r="SIR169" s="170"/>
      <c r="SIS169" s="170"/>
      <c r="SIT169" s="170"/>
      <c r="SIU169" s="170"/>
      <c r="SIV169" s="170"/>
      <c r="SIW169" s="170"/>
      <c r="SIX169" s="170"/>
      <c r="SIY169" s="170"/>
      <c r="SIZ169" s="170"/>
      <c r="SJA169" s="170"/>
      <c r="SJB169" s="170"/>
      <c r="SJC169" s="170"/>
      <c r="SJD169" s="170"/>
      <c r="SJE169" s="170"/>
      <c r="SJF169" s="170"/>
      <c r="SJG169" s="170"/>
      <c r="SJH169" s="170"/>
      <c r="SJI169" s="170"/>
      <c r="SJJ169" s="170"/>
      <c r="SJK169" s="170"/>
      <c r="SJL169" s="170"/>
      <c r="SJM169" s="170"/>
      <c r="SJN169" s="170"/>
      <c r="SJO169" s="170"/>
      <c r="SJP169" s="170"/>
      <c r="SJQ169" s="170"/>
      <c r="SJR169" s="170"/>
      <c r="SJS169" s="170"/>
      <c r="SJT169" s="170"/>
      <c r="SJU169" s="170"/>
      <c r="SJV169" s="170"/>
      <c r="SJW169" s="170"/>
      <c r="SJX169" s="170"/>
      <c r="SJY169" s="170"/>
      <c r="SJZ169" s="170"/>
      <c r="SKA169" s="170"/>
      <c r="SKB169" s="170"/>
      <c r="SKC169" s="170"/>
      <c r="SKD169" s="170"/>
      <c r="SKE169" s="170"/>
      <c r="SKF169" s="170"/>
      <c r="SKG169" s="170"/>
      <c r="SKH169" s="170"/>
      <c r="SKI169" s="170"/>
      <c r="SKJ169" s="170"/>
      <c r="SKK169" s="170"/>
      <c r="SKL169" s="170"/>
      <c r="SKM169" s="170"/>
      <c r="SKN169" s="170"/>
      <c r="SKO169" s="170"/>
      <c r="SKP169" s="170"/>
      <c r="SKQ169" s="170"/>
      <c r="SKR169" s="170"/>
      <c r="SKS169" s="170"/>
      <c r="SKT169" s="170"/>
      <c r="SKU169" s="170"/>
      <c r="SKV169" s="170"/>
      <c r="SKW169" s="170"/>
      <c r="SKX169" s="170"/>
      <c r="SKY169" s="170"/>
      <c r="SKZ169" s="170"/>
      <c r="SLA169" s="170"/>
      <c r="SLB169" s="170"/>
      <c r="SLC169" s="170"/>
      <c r="SLD169" s="170"/>
      <c r="SLE169" s="170"/>
      <c r="SLF169" s="170"/>
      <c r="SLG169" s="170"/>
      <c r="SLH169" s="170"/>
      <c r="SLI169" s="170"/>
      <c r="SLJ169" s="170"/>
      <c r="SLK169" s="170"/>
      <c r="SLL169" s="170"/>
      <c r="SLM169" s="170"/>
      <c r="SLN169" s="170"/>
      <c r="SLO169" s="170"/>
      <c r="SLP169" s="170"/>
      <c r="SLQ169" s="170"/>
      <c r="SLR169" s="170"/>
      <c r="SLS169" s="170"/>
      <c r="SLT169" s="170"/>
      <c r="SLU169" s="170"/>
      <c r="SLV169" s="170"/>
      <c r="SLW169" s="170"/>
      <c r="SLX169" s="170"/>
      <c r="SLY169" s="170"/>
      <c r="SLZ169" s="170"/>
      <c r="SMA169" s="170"/>
      <c r="SMB169" s="170"/>
      <c r="SMC169" s="170"/>
      <c r="SMD169" s="170"/>
      <c r="SME169" s="170"/>
      <c r="SMF169" s="170"/>
      <c r="SMG169" s="170"/>
      <c r="SMH169" s="170"/>
      <c r="SMI169" s="170"/>
      <c r="SMJ169" s="170"/>
      <c r="SMK169" s="170"/>
      <c r="SML169" s="170"/>
      <c r="SMM169" s="170"/>
      <c r="SMN169" s="170"/>
      <c r="SMO169" s="170"/>
      <c r="SMP169" s="170"/>
      <c r="SMQ169" s="170"/>
      <c r="SMR169" s="170"/>
      <c r="SMS169" s="170"/>
      <c r="SMT169" s="170"/>
      <c r="SMU169" s="170"/>
      <c r="SMV169" s="170"/>
      <c r="SMW169" s="170"/>
      <c r="SMX169" s="170"/>
      <c r="SMY169" s="170"/>
      <c r="SMZ169" s="170"/>
      <c r="SNA169" s="170"/>
      <c r="SNB169" s="170"/>
      <c r="SNC169" s="170"/>
      <c r="SND169" s="170"/>
      <c r="SNE169" s="170"/>
      <c r="SNF169" s="170"/>
      <c r="SNG169" s="170"/>
      <c r="SNH169" s="170"/>
      <c r="SNI169" s="170"/>
      <c r="SNJ169" s="170"/>
      <c r="SNK169" s="170"/>
      <c r="SNL169" s="170"/>
      <c r="SNM169" s="170"/>
      <c r="SNN169" s="170"/>
      <c r="SNO169" s="170"/>
      <c r="SNP169" s="170"/>
      <c r="SNQ169" s="170"/>
      <c r="SNR169" s="170"/>
      <c r="SNS169" s="170"/>
      <c r="SNT169" s="170"/>
      <c r="SNU169" s="170"/>
      <c r="SNV169" s="170"/>
      <c r="SNW169" s="170"/>
      <c r="SNX169" s="170"/>
      <c r="SNY169" s="170"/>
      <c r="SNZ169" s="170"/>
      <c r="SOA169" s="170"/>
      <c r="SOB169" s="170"/>
      <c r="SOC169" s="170"/>
      <c r="SOD169" s="170"/>
      <c r="SOE169" s="170"/>
      <c r="SOF169" s="170"/>
      <c r="SOG169" s="170"/>
      <c r="SOH169" s="170"/>
      <c r="SOI169" s="170"/>
      <c r="SOJ169" s="170"/>
      <c r="SOK169" s="170"/>
      <c r="SOL169" s="170"/>
      <c r="SOM169" s="170"/>
      <c r="SON169" s="170"/>
      <c r="SOO169" s="170"/>
      <c r="SOP169" s="170"/>
      <c r="SOQ169" s="170"/>
      <c r="SOR169" s="170"/>
      <c r="SOS169" s="170"/>
      <c r="SOT169" s="170"/>
      <c r="SOU169" s="170"/>
      <c r="SOV169" s="170"/>
      <c r="SOW169" s="170"/>
      <c r="SOX169" s="170"/>
      <c r="SOY169" s="170"/>
      <c r="SOZ169" s="170"/>
      <c r="SPA169" s="170"/>
      <c r="SPB169" s="170"/>
      <c r="SPC169" s="170"/>
      <c r="SPD169" s="170"/>
      <c r="SPE169" s="170"/>
      <c r="SPF169" s="170"/>
      <c r="SPG169" s="170"/>
      <c r="SPH169" s="170"/>
      <c r="SPI169" s="170"/>
      <c r="SPJ169" s="170"/>
      <c r="SPK169" s="170"/>
      <c r="SPL169" s="170"/>
      <c r="SPM169" s="170"/>
      <c r="SPN169" s="170"/>
      <c r="SPO169" s="170"/>
      <c r="SPP169" s="170"/>
      <c r="SPQ169" s="170"/>
      <c r="SPR169" s="170"/>
      <c r="SPS169" s="170"/>
      <c r="SPT169" s="170"/>
      <c r="SPU169" s="170"/>
      <c r="SPV169" s="170"/>
      <c r="SPW169" s="170"/>
      <c r="SPX169" s="170"/>
      <c r="SPY169" s="170"/>
      <c r="SPZ169" s="170"/>
      <c r="SQA169" s="170"/>
      <c r="SQB169" s="170"/>
      <c r="SQC169" s="170"/>
      <c r="SQD169" s="170"/>
      <c r="SQE169" s="170"/>
      <c r="SQF169" s="170"/>
      <c r="SQG169" s="170"/>
      <c r="SQH169" s="170"/>
      <c r="SQI169" s="170"/>
      <c r="SQJ169" s="170"/>
      <c r="SQK169" s="170"/>
      <c r="SQL169" s="170"/>
      <c r="SQM169" s="170"/>
      <c r="SQN169" s="170"/>
      <c r="SQO169" s="170"/>
      <c r="SQP169" s="170"/>
      <c r="SQQ169" s="170"/>
      <c r="SQR169" s="170"/>
      <c r="SQS169" s="170"/>
      <c r="SQT169" s="170"/>
      <c r="SQU169" s="170"/>
      <c r="SQV169" s="170"/>
      <c r="SQW169" s="170"/>
      <c r="SQX169" s="170"/>
      <c r="SQY169" s="170"/>
      <c r="SQZ169" s="170"/>
      <c r="SRA169" s="170"/>
      <c r="SRB169" s="170"/>
      <c r="SRC169" s="170"/>
      <c r="SRD169" s="170"/>
      <c r="SRE169" s="170"/>
      <c r="SRF169" s="170"/>
      <c r="SRG169" s="170"/>
      <c r="SRH169" s="170"/>
      <c r="SRI169" s="170"/>
      <c r="SRJ169" s="170"/>
      <c r="SRK169" s="170"/>
      <c r="SRL169" s="170"/>
      <c r="SRM169" s="170"/>
      <c r="SRN169" s="170"/>
      <c r="SRO169" s="170"/>
      <c r="SRP169" s="170"/>
      <c r="SRQ169" s="170"/>
      <c r="SRR169" s="170"/>
      <c r="SRS169" s="170"/>
      <c r="SRT169" s="170"/>
      <c r="SRU169" s="170"/>
      <c r="SRV169" s="170"/>
      <c r="SRW169" s="170"/>
      <c r="SRX169" s="170"/>
      <c r="SRY169" s="170"/>
      <c r="SRZ169" s="170"/>
      <c r="SSA169" s="170"/>
      <c r="SSB169" s="170"/>
      <c r="SSC169" s="170"/>
      <c r="SSD169" s="170"/>
      <c r="SSE169" s="170"/>
      <c r="SSF169" s="170"/>
      <c r="SSG169" s="170"/>
      <c r="SSH169" s="170"/>
      <c r="SSI169" s="170"/>
      <c r="SSJ169" s="170"/>
      <c r="SSK169" s="170"/>
      <c r="SSL169" s="170"/>
      <c r="SSM169" s="170"/>
      <c r="SSN169" s="170"/>
      <c r="SSO169" s="170"/>
      <c r="SSP169" s="170"/>
      <c r="SSQ169" s="170"/>
      <c r="SSR169" s="170"/>
      <c r="SSS169" s="170"/>
      <c r="SST169" s="170"/>
      <c r="SSU169" s="170"/>
      <c r="SSV169" s="170"/>
      <c r="SSW169" s="170"/>
      <c r="SSX169" s="170"/>
      <c r="SSY169" s="170"/>
      <c r="SSZ169" s="170"/>
      <c r="STA169" s="170"/>
      <c r="STB169" s="170"/>
      <c r="STC169" s="170"/>
      <c r="STD169" s="170"/>
      <c r="STE169" s="170"/>
      <c r="STF169" s="170"/>
      <c r="STG169" s="170"/>
      <c r="STH169" s="170"/>
      <c r="STI169" s="170"/>
      <c r="STJ169" s="170"/>
      <c r="STK169" s="170"/>
      <c r="STL169" s="170"/>
      <c r="STM169" s="170"/>
      <c r="STN169" s="170"/>
      <c r="STO169" s="170"/>
      <c r="STP169" s="170"/>
      <c r="STQ169" s="170"/>
      <c r="STR169" s="170"/>
      <c r="STS169" s="170"/>
      <c r="STT169" s="170"/>
      <c r="STU169" s="170"/>
      <c r="STV169" s="170"/>
      <c r="STW169" s="170"/>
      <c r="STX169" s="170"/>
      <c r="STY169" s="170"/>
      <c r="STZ169" s="170"/>
      <c r="SUA169" s="170"/>
      <c r="SUB169" s="170"/>
      <c r="SUC169" s="170"/>
      <c r="SUD169" s="170"/>
      <c r="SUE169" s="170"/>
      <c r="SUF169" s="170"/>
      <c r="SUG169" s="170"/>
      <c r="SUH169" s="170"/>
      <c r="SUI169" s="170"/>
      <c r="SUJ169" s="170"/>
      <c r="SUK169" s="170"/>
      <c r="SUL169" s="170"/>
      <c r="SUM169" s="170"/>
      <c r="SUN169" s="170"/>
      <c r="SUO169" s="170"/>
      <c r="SUP169" s="170"/>
      <c r="SUQ169" s="170"/>
      <c r="SUR169" s="170"/>
      <c r="SUS169" s="170"/>
      <c r="SUT169" s="170"/>
      <c r="SUU169" s="170"/>
      <c r="SUV169" s="170"/>
      <c r="SUW169" s="170"/>
      <c r="SUX169" s="170"/>
      <c r="SUY169" s="170"/>
      <c r="SUZ169" s="170"/>
      <c r="SVA169" s="170"/>
      <c r="SVB169" s="170"/>
      <c r="SVC169" s="170"/>
      <c r="SVD169" s="170"/>
      <c r="SVE169" s="170"/>
      <c r="SVF169" s="170"/>
      <c r="SVG169" s="170"/>
      <c r="SVH169" s="170"/>
      <c r="SVI169" s="170"/>
      <c r="SVJ169" s="170"/>
      <c r="SVK169" s="170"/>
      <c r="SVL169" s="170"/>
      <c r="SVM169" s="170"/>
      <c r="SVN169" s="170"/>
      <c r="SVO169" s="170"/>
      <c r="SVP169" s="170"/>
      <c r="SVQ169" s="170"/>
      <c r="SVR169" s="170"/>
      <c r="SVS169" s="170"/>
      <c r="SVT169" s="170"/>
      <c r="SVU169" s="170"/>
      <c r="SVV169" s="170"/>
      <c r="SVW169" s="170"/>
      <c r="SVX169" s="170"/>
      <c r="SVY169" s="170"/>
      <c r="SVZ169" s="170"/>
      <c r="SWA169" s="170"/>
      <c r="SWB169" s="170"/>
      <c r="SWC169" s="170"/>
      <c r="SWD169" s="170"/>
      <c r="SWE169" s="170"/>
      <c r="SWF169" s="170"/>
      <c r="SWG169" s="170"/>
      <c r="SWH169" s="170"/>
      <c r="SWI169" s="170"/>
      <c r="SWJ169" s="170"/>
      <c r="SWK169" s="170"/>
      <c r="SWL169" s="170"/>
      <c r="SWM169" s="170"/>
      <c r="SWN169" s="170"/>
      <c r="SWO169" s="170"/>
      <c r="SWP169" s="170"/>
      <c r="SWQ169" s="170"/>
      <c r="SWR169" s="170"/>
      <c r="SWS169" s="170"/>
      <c r="SWT169" s="170"/>
      <c r="SWU169" s="170"/>
      <c r="SWV169" s="170"/>
      <c r="SWW169" s="170"/>
      <c r="SWX169" s="170"/>
      <c r="SWY169" s="170"/>
      <c r="SWZ169" s="170"/>
      <c r="SXA169" s="170"/>
      <c r="SXB169" s="170"/>
      <c r="SXC169" s="170"/>
      <c r="SXD169" s="170"/>
      <c r="SXE169" s="170"/>
      <c r="SXF169" s="170"/>
      <c r="SXG169" s="170"/>
      <c r="SXH169" s="170"/>
      <c r="SXI169" s="170"/>
      <c r="SXJ169" s="170"/>
      <c r="SXK169" s="170"/>
      <c r="SXL169" s="170"/>
      <c r="SXM169" s="170"/>
      <c r="SXN169" s="170"/>
      <c r="SXO169" s="170"/>
      <c r="SXP169" s="170"/>
      <c r="SXQ169" s="170"/>
      <c r="SXR169" s="170"/>
      <c r="SXS169" s="170"/>
      <c r="SXT169" s="170"/>
      <c r="SXU169" s="170"/>
      <c r="SXV169" s="170"/>
      <c r="SXW169" s="170"/>
      <c r="SXX169" s="170"/>
      <c r="SXY169" s="170"/>
      <c r="SXZ169" s="170"/>
      <c r="SYA169" s="170"/>
      <c r="SYB169" s="170"/>
      <c r="SYC169" s="170"/>
      <c r="SYD169" s="170"/>
      <c r="SYE169" s="170"/>
      <c r="SYF169" s="170"/>
      <c r="SYG169" s="170"/>
      <c r="SYH169" s="170"/>
      <c r="SYI169" s="170"/>
      <c r="SYJ169" s="170"/>
      <c r="SYK169" s="170"/>
      <c r="SYL169" s="170"/>
      <c r="SYM169" s="170"/>
      <c r="SYN169" s="170"/>
      <c r="SYO169" s="170"/>
      <c r="SYP169" s="170"/>
      <c r="SYQ169" s="170"/>
      <c r="SYR169" s="170"/>
      <c r="SYS169" s="170"/>
      <c r="SYT169" s="170"/>
      <c r="SYU169" s="170"/>
      <c r="SYV169" s="170"/>
      <c r="SYW169" s="170"/>
      <c r="SYX169" s="170"/>
      <c r="SYY169" s="170"/>
      <c r="SYZ169" s="170"/>
      <c r="SZA169" s="170"/>
      <c r="SZB169" s="170"/>
      <c r="SZC169" s="170"/>
      <c r="SZD169" s="170"/>
      <c r="SZE169" s="170"/>
      <c r="SZF169" s="170"/>
      <c r="SZG169" s="170"/>
      <c r="SZH169" s="170"/>
      <c r="SZI169" s="170"/>
      <c r="SZJ169" s="170"/>
      <c r="SZK169" s="170"/>
      <c r="SZL169" s="170"/>
      <c r="SZM169" s="170"/>
      <c r="SZN169" s="170"/>
      <c r="SZO169" s="170"/>
      <c r="SZP169" s="170"/>
      <c r="SZQ169" s="170"/>
      <c r="SZR169" s="170"/>
      <c r="SZS169" s="170"/>
      <c r="SZT169" s="170"/>
      <c r="SZU169" s="170"/>
      <c r="SZV169" s="170"/>
      <c r="SZW169" s="170"/>
      <c r="SZX169" s="170"/>
      <c r="SZY169" s="170"/>
      <c r="SZZ169" s="170"/>
      <c r="TAA169" s="170"/>
      <c r="TAB169" s="170"/>
      <c r="TAC169" s="170"/>
      <c r="TAD169" s="170"/>
      <c r="TAE169" s="170"/>
      <c r="TAF169" s="170"/>
      <c r="TAG169" s="170"/>
      <c r="TAH169" s="170"/>
      <c r="TAI169" s="170"/>
      <c r="TAJ169" s="170"/>
      <c r="TAK169" s="170"/>
      <c r="TAL169" s="170"/>
      <c r="TAM169" s="170"/>
      <c r="TAN169" s="170"/>
      <c r="TAO169" s="170"/>
      <c r="TAP169" s="170"/>
      <c r="TAQ169" s="170"/>
      <c r="TAR169" s="170"/>
      <c r="TAS169" s="170"/>
      <c r="TAT169" s="170"/>
      <c r="TAU169" s="170"/>
      <c r="TAV169" s="170"/>
      <c r="TAW169" s="170"/>
      <c r="TAX169" s="170"/>
      <c r="TAY169" s="170"/>
      <c r="TAZ169" s="170"/>
      <c r="TBA169" s="170"/>
      <c r="TBB169" s="170"/>
      <c r="TBC169" s="170"/>
      <c r="TBD169" s="170"/>
      <c r="TBE169" s="170"/>
      <c r="TBF169" s="170"/>
      <c r="TBG169" s="170"/>
      <c r="TBH169" s="170"/>
      <c r="TBI169" s="170"/>
      <c r="TBJ169" s="170"/>
      <c r="TBK169" s="170"/>
      <c r="TBL169" s="170"/>
      <c r="TBM169" s="170"/>
      <c r="TBN169" s="170"/>
      <c r="TBO169" s="170"/>
      <c r="TBP169" s="170"/>
      <c r="TBQ169" s="170"/>
      <c r="TBR169" s="170"/>
      <c r="TBS169" s="170"/>
      <c r="TBT169" s="170"/>
      <c r="TBU169" s="170"/>
      <c r="TBV169" s="170"/>
      <c r="TBW169" s="170"/>
      <c r="TBX169" s="170"/>
      <c r="TBY169" s="170"/>
      <c r="TBZ169" s="170"/>
      <c r="TCA169" s="170"/>
      <c r="TCB169" s="170"/>
      <c r="TCC169" s="170"/>
      <c r="TCD169" s="170"/>
      <c r="TCE169" s="170"/>
      <c r="TCF169" s="170"/>
      <c r="TCG169" s="170"/>
      <c r="TCH169" s="170"/>
      <c r="TCI169" s="170"/>
      <c r="TCJ169" s="170"/>
      <c r="TCK169" s="170"/>
      <c r="TCL169" s="170"/>
      <c r="TCM169" s="170"/>
      <c r="TCN169" s="170"/>
      <c r="TCO169" s="170"/>
      <c r="TCP169" s="170"/>
      <c r="TCQ169" s="170"/>
      <c r="TCR169" s="170"/>
      <c r="TCS169" s="170"/>
      <c r="TCT169" s="170"/>
      <c r="TCU169" s="170"/>
      <c r="TCV169" s="170"/>
      <c r="TCW169" s="170"/>
      <c r="TCX169" s="170"/>
      <c r="TCY169" s="170"/>
      <c r="TCZ169" s="170"/>
      <c r="TDA169" s="170"/>
      <c r="TDB169" s="170"/>
      <c r="TDC169" s="170"/>
      <c r="TDD169" s="170"/>
      <c r="TDE169" s="170"/>
      <c r="TDF169" s="170"/>
      <c r="TDG169" s="170"/>
      <c r="TDH169" s="170"/>
      <c r="TDI169" s="170"/>
      <c r="TDJ169" s="170"/>
      <c r="TDK169" s="170"/>
      <c r="TDL169" s="170"/>
      <c r="TDM169" s="170"/>
      <c r="TDN169" s="170"/>
      <c r="TDO169" s="170"/>
      <c r="TDP169" s="170"/>
      <c r="TDQ169" s="170"/>
      <c r="TDR169" s="170"/>
      <c r="TDS169" s="170"/>
      <c r="TDT169" s="170"/>
      <c r="TDU169" s="170"/>
      <c r="TDV169" s="170"/>
      <c r="TDW169" s="170"/>
      <c r="TDX169" s="170"/>
      <c r="TDY169" s="170"/>
      <c r="TDZ169" s="170"/>
      <c r="TEA169" s="170"/>
      <c r="TEB169" s="170"/>
      <c r="TEC169" s="170"/>
      <c r="TED169" s="170"/>
      <c r="TEE169" s="170"/>
      <c r="TEF169" s="170"/>
      <c r="TEG169" s="170"/>
      <c r="TEH169" s="170"/>
      <c r="TEI169" s="170"/>
      <c r="TEJ169" s="170"/>
      <c r="TEK169" s="170"/>
      <c r="TEL169" s="170"/>
      <c r="TEM169" s="170"/>
      <c r="TEN169" s="170"/>
      <c r="TEO169" s="170"/>
      <c r="TEP169" s="170"/>
      <c r="TEQ169" s="170"/>
      <c r="TER169" s="170"/>
      <c r="TES169" s="170"/>
      <c r="TET169" s="170"/>
      <c r="TEU169" s="170"/>
      <c r="TEV169" s="170"/>
      <c r="TEW169" s="170"/>
      <c r="TEX169" s="170"/>
      <c r="TEY169" s="170"/>
      <c r="TEZ169" s="170"/>
      <c r="TFA169" s="170"/>
      <c r="TFB169" s="170"/>
      <c r="TFC169" s="170"/>
      <c r="TFD169" s="170"/>
      <c r="TFE169" s="170"/>
      <c r="TFF169" s="170"/>
      <c r="TFG169" s="170"/>
      <c r="TFH169" s="170"/>
      <c r="TFI169" s="170"/>
      <c r="TFJ169" s="170"/>
      <c r="TFK169" s="170"/>
      <c r="TFL169" s="170"/>
      <c r="TFM169" s="170"/>
      <c r="TFN169" s="170"/>
      <c r="TFO169" s="170"/>
      <c r="TFP169" s="170"/>
      <c r="TFQ169" s="170"/>
      <c r="TFR169" s="170"/>
      <c r="TFS169" s="170"/>
      <c r="TFT169" s="170"/>
      <c r="TFU169" s="170"/>
      <c r="TFV169" s="170"/>
      <c r="TFW169" s="170"/>
      <c r="TFX169" s="170"/>
      <c r="TFY169" s="170"/>
      <c r="TFZ169" s="170"/>
      <c r="TGA169" s="170"/>
      <c r="TGB169" s="170"/>
      <c r="TGC169" s="170"/>
      <c r="TGD169" s="170"/>
      <c r="TGE169" s="170"/>
      <c r="TGF169" s="170"/>
      <c r="TGG169" s="170"/>
      <c r="TGH169" s="170"/>
      <c r="TGI169" s="170"/>
      <c r="TGJ169" s="170"/>
      <c r="TGK169" s="170"/>
      <c r="TGL169" s="170"/>
      <c r="TGM169" s="170"/>
      <c r="TGN169" s="170"/>
      <c r="TGO169" s="170"/>
      <c r="TGP169" s="170"/>
      <c r="TGQ169" s="170"/>
      <c r="TGR169" s="170"/>
      <c r="TGS169" s="170"/>
      <c r="TGT169" s="170"/>
      <c r="TGU169" s="170"/>
      <c r="TGV169" s="170"/>
      <c r="TGW169" s="170"/>
      <c r="TGX169" s="170"/>
      <c r="TGY169" s="170"/>
      <c r="TGZ169" s="170"/>
      <c r="THA169" s="170"/>
      <c r="THB169" s="170"/>
      <c r="THC169" s="170"/>
      <c r="THD169" s="170"/>
      <c r="THE169" s="170"/>
      <c r="THF169" s="170"/>
      <c r="THG169" s="170"/>
      <c r="THH169" s="170"/>
      <c r="THI169" s="170"/>
      <c r="THJ169" s="170"/>
      <c r="THK169" s="170"/>
      <c r="THL169" s="170"/>
      <c r="THM169" s="170"/>
      <c r="THN169" s="170"/>
      <c r="THO169" s="170"/>
      <c r="THP169" s="170"/>
      <c r="THQ169" s="170"/>
      <c r="THR169" s="170"/>
      <c r="THS169" s="170"/>
      <c r="THT169" s="170"/>
      <c r="THU169" s="170"/>
      <c r="THV169" s="170"/>
      <c r="THW169" s="170"/>
      <c r="THX169" s="170"/>
      <c r="THY169" s="170"/>
      <c r="THZ169" s="170"/>
      <c r="TIA169" s="170"/>
      <c r="TIB169" s="170"/>
      <c r="TIC169" s="170"/>
      <c r="TID169" s="170"/>
      <c r="TIE169" s="170"/>
      <c r="TIF169" s="170"/>
      <c r="TIG169" s="170"/>
      <c r="TIH169" s="170"/>
      <c r="TII169" s="170"/>
      <c r="TIJ169" s="170"/>
      <c r="TIK169" s="170"/>
      <c r="TIL169" s="170"/>
      <c r="TIM169" s="170"/>
      <c r="TIN169" s="170"/>
      <c r="TIO169" s="170"/>
      <c r="TIP169" s="170"/>
      <c r="TIQ169" s="170"/>
      <c r="TIR169" s="170"/>
      <c r="TIS169" s="170"/>
      <c r="TIT169" s="170"/>
      <c r="TIU169" s="170"/>
      <c r="TIV169" s="170"/>
      <c r="TIW169" s="170"/>
      <c r="TIX169" s="170"/>
      <c r="TIY169" s="170"/>
      <c r="TIZ169" s="170"/>
      <c r="TJA169" s="170"/>
      <c r="TJB169" s="170"/>
      <c r="TJC169" s="170"/>
      <c r="TJD169" s="170"/>
      <c r="TJE169" s="170"/>
      <c r="TJF169" s="170"/>
      <c r="TJG169" s="170"/>
      <c r="TJH169" s="170"/>
      <c r="TJI169" s="170"/>
      <c r="TJJ169" s="170"/>
      <c r="TJK169" s="170"/>
      <c r="TJL169" s="170"/>
      <c r="TJM169" s="170"/>
      <c r="TJN169" s="170"/>
      <c r="TJO169" s="170"/>
      <c r="TJP169" s="170"/>
      <c r="TJQ169" s="170"/>
      <c r="TJR169" s="170"/>
      <c r="TJS169" s="170"/>
      <c r="TJT169" s="170"/>
      <c r="TJU169" s="170"/>
      <c r="TJV169" s="170"/>
      <c r="TJW169" s="170"/>
      <c r="TJX169" s="170"/>
      <c r="TJY169" s="170"/>
      <c r="TJZ169" s="170"/>
      <c r="TKA169" s="170"/>
      <c r="TKB169" s="170"/>
      <c r="TKC169" s="170"/>
      <c r="TKD169" s="170"/>
      <c r="TKE169" s="170"/>
      <c r="TKF169" s="170"/>
      <c r="TKG169" s="170"/>
      <c r="TKH169" s="170"/>
      <c r="TKI169" s="170"/>
      <c r="TKJ169" s="170"/>
      <c r="TKK169" s="170"/>
      <c r="TKL169" s="170"/>
      <c r="TKM169" s="170"/>
      <c r="TKN169" s="170"/>
      <c r="TKO169" s="170"/>
      <c r="TKP169" s="170"/>
      <c r="TKQ169" s="170"/>
      <c r="TKR169" s="170"/>
      <c r="TKS169" s="170"/>
      <c r="TKT169" s="170"/>
      <c r="TKU169" s="170"/>
      <c r="TKV169" s="170"/>
      <c r="TKW169" s="170"/>
      <c r="TKX169" s="170"/>
      <c r="TKY169" s="170"/>
      <c r="TKZ169" s="170"/>
      <c r="TLA169" s="170"/>
      <c r="TLB169" s="170"/>
      <c r="TLC169" s="170"/>
      <c r="TLD169" s="170"/>
      <c r="TLE169" s="170"/>
      <c r="TLF169" s="170"/>
      <c r="TLG169" s="170"/>
      <c r="TLH169" s="170"/>
      <c r="TLI169" s="170"/>
      <c r="TLJ169" s="170"/>
      <c r="TLK169" s="170"/>
      <c r="TLL169" s="170"/>
      <c r="TLM169" s="170"/>
      <c r="TLN169" s="170"/>
      <c r="TLO169" s="170"/>
      <c r="TLP169" s="170"/>
      <c r="TLQ169" s="170"/>
      <c r="TLR169" s="170"/>
      <c r="TLS169" s="170"/>
      <c r="TLT169" s="170"/>
      <c r="TLU169" s="170"/>
      <c r="TLV169" s="170"/>
      <c r="TLW169" s="170"/>
      <c r="TLX169" s="170"/>
      <c r="TLY169" s="170"/>
      <c r="TLZ169" s="170"/>
      <c r="TMA169" s="170"/>
      <c r="TMB169" s="170"/>
      <c r="TMC169" s="170"/>
      <c r="TMD169" s="170"/>
      <c r="TME169" s="170"/>
      <c r="TMF169" s="170"/>
      <c r="TMG169" s="170"/>
      <c r="TMH169" s="170"/>
      <c r="TMI169" s="170"/>
      <c r="TMJ169" s="170"/>
      <c r="TMK169" s="170"/>
      <c r="TML169" s="170"/>
      <c r="TMM169" s="170"/>
      <c r="TMN169" s="170"/>
      <c r="TMO169" s="170"/>
      <c r="TMP169" s="170"/>
      <c r="TMQ169" s="170"/>
      <c r="TMR169" s="170"/>
      <c r="TMS169" s="170"/>
      <c r="TMT169" s="170"/>
      <c r="TMU169" s="170"/>
      <c r="TMV169" s="170"/>
      <c r="TMW169" s="170"/>
      <c r="TMX169" s="170"/>
      <c r="TMY169" s="170"/>
      <c r="TMZ169" s="170"/>
      <c r="TNA169" s="170"/>
      <c r="TNB169" s="170"/>
      <c r="TNC169" s="170"/>
      <c r="TND169" s="170"/>
      <c r="TNE169" s="170"/>
      <c r="TNF169" s="170"/>
      <c r="TNG169" s="170"/>
      <c r="TNH169" s="170"/>
      <c r="TNI169" s="170"/>
      <c r="TNJ169" s="170"/>
      <c r="TNK169" s="170"/>
      <c r="TNL169" s="170"/>
      <c r="TNM169" s="170"/>
      <c r="TNN169" s="170"/>
      <c r="TNO169" s="170"/>
      <c r="TNP169" s="170"/>
      <c r="TNQ169" s="170"/>
      <c r="TNR169" s="170"/>
      <c r="TNS169" s="170"/>
      <c r="TNT169" s="170"/>
      <c r="TNU169" s="170"/>
      <c r="TNV169" s="170"/>
      <c r="TNW169" s="170"/>
      <c r="TNX169" s="170"/>
      <c r="TNY169" s="170"/>
      <c r="TNZ169" s="170"/>
      <c r="TOA169" s="170"/>
      <c r="TOB169" s="170"/>
      <c r="TOC169" s="170"/>
      <c r="TOD169" s="170"/>
      <c r="TOE169" s="170"/>
      <c r="TOF169" s="170"/>
      <c r="TOG169" s="170"/>
      <c r="TOH169" s="170"/>
      <c r="TOI169" s="170"/>
      <c r="TOJ169" s="170"/>
      <c r="TOK169" s="170"/>
      <c r="TOL169" s="170"/>
      <c r="TOM169" s="170"/>
      <c r="TON169" s="170"/>
      <c r="TOO169" s="170"/>
      <c r="TOP169" s="170"/>
      <c r="TOQ169" s="170"/>
      <c r="TOR169" s="170"/>
      <c r="TOS169" s="170"/>
      <c r="TOT169" s="170"/>
      <c r="TOU169" s="170"/>
      <c r="TOV169" s="170"/>
      <c r="TOW169" s="170"/>
      <c r="TOX169" s="170"/>
      <c r="TOY169" s="170"/>
      <c r="TOZ169" s="170"/>
      <c r="TPA169" s="170"/>
      <c r="TPB169" s="170"/>
      <c r="TPC169" s="170"/>
      <c r="TPD169" s="170"/>
      <c r="TPE169" s="170"/>
      <c r="TPF169" s="170"/>
      <c r="TPG169" s="170"/>
      <c r="TPH169" s="170"/>
      <c r="TPI169" s="170"/>
      <c r="TPJ169" s="170"/>
      <c r="TPK169" s="170"/>
      <c r="TPL169" s="170"/>
      <c r="TPM169" s="170"/>
      <c r="TPN169" s="170"/>
      <c r="TPO169" s="170"/>
      <c r="TPP169" s="170"/>
      <c r="TPQ169" s="170"/>
      <c r="TPR169" s="170"/>
      <c r="TPS169" s="170"/>
      <c r="TPT169" s="170"/>
      <c r="TPU169" s="170"/>
      <c r="TPV169" s="170"/>
      <c r="TPW169" s="170"/>
      <c r="TPX169" s="170"/>
      <c r="TPY169" s="170"/>
      <c r="TPZ169" s="170"/>
      <c r="TQA169" s="170"/>
      <c r="TQB169" s="170"/>
      <c r="TQC169" s="170"/>
      <c r="TQD169" s="170"/>
      <c r="TQE169" s="170"/>
      <c r="TQF169" s="170"/>
      <c r="TQG169" s="170"/>
      <c r="TQH169" s="170"/>
      <c r="TQI169" s="170"/>
      <c r="TQJ169" s="170"/>
      <c r="TQK169" s="170"/>
      <c r="TQL169" s="170"/>
      <c r="TQM169" s="170"/>
      <c r="TQN169" s="170"/>
      <c r="TQO169" s="170"/>
      <c r="TQP169" s="170"/>
      <c r="TQQ169" s="170"/>
      <c r="TQR169" s="170"/>
      <c r="TQS169" s="170"/>
      <c r="TQT169" s="170"/>
      <c r="TQU169" s="170"/>
      <c r="TQV169" s="170"/>
      <c r="TQW169" s="170"/>
      <c r="TQX169" s="170"/>
      <c r="TQY169" s="170"/>
      <c r="TQZ169" s="170"/>
      <c r="TRA169" s="170"/>
      <c r="TRB169" s="170"/>
      <c r="TRC169" s="170"/>
      <c r="TRD169" s="170"/>
      <c r="TRE169" s="170"/>
      <c r="TRF169" s="170"/>
      <c r="TRG169" s="170"/>
      <c r="TRH169" s="170"/>
      <c r="TRI169" s="170"/>
      <c r="TRJ169" s="170"/>
      <c r="TRK169" s="170"/>
      <c r="TRL169" s="170"/>
      <c r="TRM169" s="170"/>
      <c r="TRN169" s="170"/>
      <c r="TRO169" s="170"/>
      <c r="TRP169" s="170"/>
      <c r="TRQ169" s="170"/>
      <c r="TRR169" s="170"/>
      <c r="TRS169" s="170"/>
      <c r="TRT169" s="170"/>
      <c r="TRU169" s="170"/>
      <c r="TRV169" s="170"/>
      <c r="TRW169" s="170"/>
      <c r="TRX169" s="170"/>
      <c r="TRY169" s="170"/>
      <c r="TRZ169" s="170"/>
      <c r="TSA169" s="170"/>
      <c r="TSB169" s="170"/>
      <c r="TSC169" s="170"/>
      <c r="TSD169" s="170"/>
      <c r="TSE169" s="170"/>
      <c r="TSF169" s="170"/>
      <c r="TSG169" s="170"/>
      <c r="TSH169" s="170"/>
      <c r="TSI169" s="170"/>
      <c r="TSJ169" s="170"/>
      <c r="TSK169" s="170"/>
      <c r="TSL169" s="170"/>
      <c r="TSM169" s="170"/>
      <c r="TSN169" s="170"/>
      <c r="TSO169" s="170"/>
      <c r="TSP169" s="170"/>
      <c r="TSQ169" s="170"/>
      <c r="TSR169" s="170"/>
      <c r="TSS169" s="170"/>
      <c r="TST169" s="170"/>
      <c r="TSU169" s="170"/>
      <c r="TSV169" s="170"/>
      <c r="TSW169" s="170"/>
      <c r="TSX169" s="170"/>
      <c r="TSY169" s="170"/>
      <c r="TSZ169" s="170"/>
      <c r="TTA169" s="170"/>
      <c r="TTB169" s="170"/>
      <c r="TTC169" s="170"/>
      <c r="TTD169" s="170"/>
      <c r="TTE169" s="170"/>
      <c r="TTF169" s="170"/>
      <c r="TTG169" s="170"/>
      <c r="TTH169" s="170"/>
      <c r="TTI169" s="170"/>
      <c r="TTJ169" s="170"/>
      <c r="TTK169" s="170"/>
      <c r="TTL169" s="170"/>
      <c r="TTM169" s="170"/>
      <c r="TTN169" s="170"/>
      <c r="TTO169" s="170"/>
      <c r="TTP169" s="170"/>
      <c r="TTQ169" s="170"/>
      <c r="TTR169" s="170"/>
      <c r="TTS169" s="170"/>
      <c r="TTT169" s="170"/>
      <c r="TTU169" s="170"/>
      <c r="TTV169" s="170"/>
      <c r="TTW169" s="170"/>
      <c r="TTX169" s="170"/>
      <c r="TTY169" s="170"/>
      <c r="TTZ169" s="170"/>
      <c r="TUA169" s="170"/>
      <c r="TUB169" s="170"/>
      <c r="TUC169" s="170"/>
      <c r="TUD169" s="170"/>
      <c r="TUE169" s="170"/>
      <c r="TUF169" s="170"/>
      <c r="TUG169" s="170"/>
      <c r="TUH169" s="170"/>
      <c r="TUI169" s="170"/>
      <c r="TUJ169" s="170"/>
      <c r="TUK169" s="170"/>
      <c r="TUL169" s="170"/>
      <c r="TUM169" s="170"/>
      <c r="TUN169" s="170"/>
      <c r="TUO169" s="170"/>
      <c r="TUP169" s="170"/>
      <c r="TUQ169" s="170"/>
      <c r="TUR169" s="170"/>
      <c r="TUS169" s="170"/>
      <c r="TUT169" s="170"/>
      <c r="TUU169" s="170"/>
      <c r="TUV169" s="170"/>
      <c r="TUW169" s="170"/>
      <c r="TUX169" s="170"/>
      <c r="TUY169" s="170"/>
      <c r="TUZ169" s="170"/>
      <c r="TVA169" s="170"/>
      <c r="TVB169" s="170"/>
      <c r="TVC169" s="170"/>
      <c r="TVD169" s="170"/>
      <c r="TVE169" s="170"/>
      <c r="TVF169" s="170"/>
      <c r="TVG169" s="170"/>
      <c r="TVH169" s="170"/>
      <c r="TVI169" s="170"/>
      <c r="TVJ169" s="170"/>
      <c r="TVK169" s="170"/>
      <c r="TVL169" s="170"/>
      <c r="TVM169" s="170"/>
      <c r="TVN169" s="170"/>
      <c r="TVO169" s="170"/>
      <c r="TVP169" s="170"/>
      <c r="TVQ169" s="170"/>
      <c r="TVR169" s="170"/>
      <c r="TVS169" s="170"/>
      <c r="TVT169" s="170"/>
      <c r="TVU169" s="170"/>
      <c r="TVV169" s="170"/>
      <c r="TVW169" s="170"/>
      <c r="TVX169" s="170"/>
      <c r="TVY169" s="170"/>
      <c r="TVZ169" s="170"/>
      <c r="TWA169" s="170"/>
      <c r="TWB169" s="170"/>
      <c r="TWC169" s="170"/>
      <c r="TWD169" s="170"/>
      <c r="TWE169" s="170"/>
      <c r="TWF169" s="170"/>
      <c r="TWG169" s="170"/>
      <c r="TWH169" s="170"/>
      <c r="TWI169" s="170"/>
      <c r="TWJ169" s="170"/>
      <c r="TWK169" s="170"/>
      <c r="TWL169" s="170"/>
      <c r="TWM169" s="170"/>
      <c r="TWN169" s="170"/>
      <c r="TWO169" s="170"/>
      <c r="TWP169" s="170"/>
      <c r="TWQ169" s="170"/>
      <c r="TWR169" s="170"/>
      <c r="TWS169" s="170"/>
      <c r="TWT169" s="170"/>
      <c r="TWU169" s="170"/>
      <c r="TWV169" s="170"/>
      <c r="TWW169" s="170"/>
      <c r="TWX169" s="170"/>
      <c r="TWY169" s="170"/>
      <c r="TWZ169" s="170"/>
      <c r="TXA169" s="170"/>
      <c r="TXB169" s="170"/>
      <c r="TXC169" s="170"/>
      <c r="TXD169" s="170"/>
      <c r="TXE169" s="170"/>
      <c r="TXF169" s="170"/>
      <c r="TXG169" s="170"/>
      <c r="TXH169" s="170"/>
      <c r="TXI169" s="170"/>
      <c r="TXJ169" s="170"/>
      <c r="TXK169" s="170"/>
      <c r="TXL169" s="170"/>
      <c r="TXM169" s="170"/>
      <c r="TXN169" s="170"/>
      <c r="TXO169" s="170"/>
      <c r="TXP169" s="170"/>
      <c r="TXQ169" s="170"/>
      <c r="TXR169" s="170"/>
      <c r="TXS169" s="170"/>
      <c r="TXT169" s="170"/>
      <c r="TXU169" s="170"/>
      <c r="TXV169" s="170"/>
      <c r="TXW169" s="170"/>
      <c r="TXX169" s="170"/>
      <c r="TXY169" s="170"/>
      <c r="TXZ169" s="170"/>
      <c r="TYA169" s="170"/>
      <c r="TYB169" s="170"/>
      <c r="TYC169" s="170"/>
      <c r="TYD169" s="170"/>
      <c r="TYE169" s="170"/>
      <c r="TYF169" s="170"/>
      <c r="TYG169" s="170"/>
      <c r="TYH169" s="170"/>
      <c r="TYI169" s="170"/>
      <c r="TYJ169" s="170"/>
      <c r="TYK169" s="170"/>
      <c r="TYL169" s="170"/>
      <c r="TYM169" s="170"/>
      <c r="TYN169" s="170"/>
      <c r="TYO169" s="170"/>
      <c r="TYP169" s="170"/>
      <c r="TYQ169" s="170"/>
      <c r="TYR169" s="170"/>
      <c r="TYS169" s="170"/>
      <c r="TYT169" s="170"/>
      <c r="TYU169" s="170"/>
      <c r="TYV169" s="170"/>
      <c r="TYW169" s="170"/>
      <c r="TYX169" s="170"/>
      <c r="TYY169" s="170"/>
      <c r="TYZ169" s="170"/>
      <c r="TZA169" s="170"/>
      <c r="TZB169" s="170"/>
      <c r="TZC169" s="170"/>
      <c r="TZD169" s="170"/>
      <c r="TZE169" s="170"/>
      <c r="TZF169" s="170"/>
      <c r="TZG169" s="170"/>
      <c r="TZH169" s="170"/>
      <c r="TZI169" s="170"/>
      <c r="TZJ169" s="170"/>
      <c r="TZK169" s="170"/>
      <c r="TZL169" s="170"/>
      <c r="TZM169" s="170"/>
      <c r="TZN169" s="170"/>
      <c r="TZO169" s="170"/>
      <c r="TZP169" s="170"/>
      <c r="TZQ169" s="170"/>
      <c r="TZR169" s="170"/>
      <c r="TZS169" s="170"/>
      <c r="TZT169" s="170"/>
      <c r="TZU169" s="170"/>
      <c r="TZV169" s="170"/>
      <c r="TZW169" s="170"/>
      <c r="TZX169" s="170"/>
      <c r="TZY169" s="170"/>
      <c r="TZZ169" s="170"/>
      <c r="UAA169" s="170"/>
      <c r="UAB169" s="170"/>
      <c r="UAC169" s="170"/>
      <c r="UAD169" s="170"/>
      <c r="UAE169" s="170"/>
      <c r="UAF169" s="170"/>
      <c r="UAG169" s="170"/>
      <c r="UAH169" s="170"/>
      <c r="UAI169" s="170"/>
      <c r="UAJ169" s="170"/>
      <c r="UAK169" s="170"/>
      <c r="UAL169" s="170"/>
      <c r="UAM169" s="170"/>
      <c r="UAN169" s="170"/>
      <c r="UAO169" s="170"/>
      <c r="UAP169" s="170"/>
      <c r="UAQ169" s="170"/>
      <c r="UAR169" s="170"/>
      <c r="UAS169" s="170"/>
      <c r="UAT169" s="170"/>
      <c r="UAU169" s="170"/>
      <c r="UAV169" s="170"/>
      <c r="UAW169" s="170"/>
      <c r="UAX169" s="170"/>
      <c r="UAY169" s="170"/>
      <c r="UAZ169" s="170"/>
      <c r="UBA169" s="170"/>
      <c r="UBB169" s="170"/>
      <c r="UBC169" s="170"/>
      <c r="UBD169" s="170"/>
      <c r="UBE169" s="170"/>
      <c r="UBF169" s="170"/>
      <c r="UBG169" s="170"/>
      <c r="UBH169" s="170"/>
      <c r="UBI169" s="170"/>
      <c r="UBJ169" s="170"/>
      <c r="UBK169" s="170"/>
      <c r="UBL169" s="170"/>
      <c r="UBM169" s="170"/>
      <c r="UBN169" s="170"/>
      <c r="UBO169" s="170"/>
      <c r="UBP169" s="170"/>
      <c r="UBQ169" s="170"/>
      <c r="UBR169" s="170"/>
      <c r="UBS169" s="170"/>
      <c r="UBT169" s="170"/>
      <c r="UBU169" s="170"/>
      <c r="UBV169" s="170"/>
      <c r="UBW169" s="170"/>
      <c r="UBX169" s="170"/>
      <c r="UBY169" s="170"/>
      <c r="UBZ169" s="170"/>
      <c r="UCA169" s="170"/>
      <c r="UCB169" s="170"/>
      <c r="UCC169" s="170"/>
      <c r="UCD169" s="170"/>
      <c r="UCE169" s="170"/>
      <c r="UCF169" s="170"/>
      <c r="UCG169" s="170"/>
      <c r="UCH169" s="170"/>
      <c r="UCI169" s="170"/>
      <c r="UCJ169" s="170"/>
      <c r="UCK169" s="170"/>
      <c r="UCL169" s="170"/>
      <c r="UCM169" s="170"/>
      <c r="UCN169" s="170"/>
      <c r="UCO169" s="170"/>
      <c r="UCP169" s="170"/>
      <c r="UCQ169" s="170"/>
      <c r="UCR169" s="170"/>
      <c r="UCS169" s="170"/>
      <c r="UCT169" s="170"/>
      <c r="UCU169" s="170"/>
      <c r="UCV169" s="170"/>
      <c r="UCW169" s="170"/>
      <c r="UCX169" s="170"/>
      <c r="UCY169" s="170"/>
      <c r="UCZ169" s="170"/>
      <c r="UDA169" s="170"/>
      <c r="UDB169" s="170"/>
      <c r="UDC169" s="170"/>
      <c r="UDD169" s="170"/>
      <c r="UDE169" s="170"/>
      <c r="UDF169" s="170"/>
      <c r="UDG169" s="170"/>
      <c r="UDH169" s="170"/>
      <c r="UDI169" s="170"/>
      <c r="UDJ169" s="170"/>
      <c r="UDK169" s="170"/>
      <c r="UDL169" s="170"/>
      <c r="UDM169" s="170"/>
      <c r="UDN169" s="170"/>
      <c r="UDO169" s="170"/>
      <c r="UDP169" s="170"/>
      <c r="UDQ169" s="170"/>
      <c r="UDR169" s="170"/>
      <c r="UDS169" s="170"/>
      <c r="UDT169" s="170"/>
      <c r="UDU169" s="170"/>
      <c r="UDV169" s="170"/>
      <c r="UDW169" s="170"/>
      <c r="UDX169" s="170"/>
      <c r="UDY169" s="170"/>
      <c r="UDZ169" s="170"/>
      <c r="UEA169" s="170"/>
      <c r="UEB169" s="170"/>
      <c r="UEC169" s="170"/>
      <c r="UED169" s="170"/>
      <c r="UEE169" s="170"/>
      <c r="UEF169" s="170"/>
      <c r="UEG169" s="170"/>
      <c r="UEH169" s="170"/>
      <c r="UEI169" s="170"/>
      <c r="UEJ169" s="170"/>
      <c r="UEK169" s="170"/>
      <c r="UEL169" s="170"/>
      <c r="UEM169" s="170"/>
      <c r="UEN169" s="170"/>
      <c r="UEO169" s="170"/>
      <c r="UEP169" s="170"/>
      <c r="UEQ169" s="170"/>
      <c r="UER169" s="170"/>
      <c r="UES169" s="170"/>
      <c r="UET169" s="170"/>
      <c r="UEU169" s="170"/>
      <c r="UEV169" s="170"/>
      <c r="UEW169" s="170"/>
      <c r="UEX169" s="170"/>
      <c r="UEY169" s="170"/>
      <c r="UEZ169" s="170"/>
      <c r="UFA169" s="170"/>
      <c r="UFB169" s="170"/>
      <c r="UFC169" s="170"/>
      <c r="UFD169" s="170"/>
      <c r="UFE169" s="170"/>
      <c r="UFF169" s="170"/>
      <c r="UFG169" s="170"/>
      <c r="UFH169" s="170"/>
      <c r="UFI169" s="170"/>
      <c r="UFJ169" s="170"/>
      <c r="UFK169" s="170"/>
      <c r="UFL169" s="170"/>
      <c r="UFM169" s="170"/>
      <c r="UFN169" s="170"/>
      <c r="UFO169" s="170"/>
      <c r="UFP169" s="170"/>
      <c r="UFQ169" s="170"/>
      <c r="UFR169" s="170"/>
      <c r="UFS169" s="170"/>
      <c r="UFT169" s="170"/>
      <c r="UFU169" s="170"/>
      <c r="UFV169" s="170"/>
      <c r="UFW169" s="170"/>
      <c r="UFX169" s="170"/>
      <c r="UFY169" s="170"/>
      <c r="UFZ169" s="170"/>
      <c r="UGA169" s="170"/>
      <c r="UGB169" s="170"/>
      <c r="UGC169" s="170"/>
      <c r="UGD169" s="170"/>
      <c r="UGE169" s="170"/>
      <c r="UGF169" s="170"/>
      <c r="UGG169" s="170"/>
      <c r="UGH169" s="170"/>
      <c r="UGI169" s="170"/>
      <c r="UGJ169" s="170"/>
      <c r="UGK169" s="170"/>
      <c r="UGL169" s="170"/>
      <c r="UGM169" s="170"/>
      <c r="UGN169" s="170"/>
      <c r="UGO169" s="170"/>
      <c r="UGP169" s="170"/>
      <c r="UGQ169" s="170"/>
      <c r="UGR169" s="170"/>
      <c r="UGS169" s="170"/>
      <c r="UGT169" s="170"/>
      <c r="UGU169" s="170"/>
      <c r="UGV169" s="170"/>
      <c r="UGW169" s="170"/>
      <c r="UGX169" s="170"/>
      <c r="UGY169" s="170"/>
      <c r="UGZ169" s="170"/>
      <c r="UHA169" s="170"/>
      <c r="UHB169" s="170"/>
      <c r="UHC169" s="170"/>
      <c r="UHD169" s="170"/>
      <c r="UHE169" s="170"/>
      <c r="UHF169" s="170"/>
      <c r="UHG169" s="170"/>
      <c r="UHH169" s="170"/>
      <c r="UHI169" s="170"/>
      <c r="UHJ169" s="170"/>
      <c r="UHK169" s="170"/>
      <c r="UHL169" s="170"/>
      <c r="UHM169" s="170"/>
      <c r="UHN169" s="170"/>
      <c r="UHO169" s="170"/>
      <c r="UHP169" s="170"/>
      <c r="UHQ169" s="170"/>
      <c r="UHR169" s="170"/>
      <c r="UHS169" s="170"/>
      <c r="UHT169" s="170"/>
      <c r="UHU169" s="170"/>
      <c r="UHV169" s="170"/>
      <c r="UHW169" s="170"/>
      <c r="UHX169" s="170"/>
      <c r="UHY169" s="170"/>
      <c r="UHZ169" s="170"/>
      <c r="UIA169" s="170"/>
      <c r="UIB169" s="170"/>
      <c r="UIC169" s="170"/>
      <c r="UID169" s="170"/>
      <c r="UIE169" s="170"/>
      <c r="UIF169" s="170"/>
      <c r="UIG169" s="170"/>
      <c r="UIH169" s="170"/>
      <c r="UII169" s="170"/>
      <c r="UIJ169" s="170"/>
      <c r="UIK169" s="170"/>
      <c r="UIL169" s="170"/>
      <c r="UIM169" s="170"/>
      <c r="UIN169" s="170"/>
      <c r="UIO169" s="170"/>
      <c r="UIP169" s="170"/>
      <c r="UIQ169" s="170"/>
      <c r="UIR169" s="170"/>
      <c r="UIS169" s="170"/>
      <c r="UIT169" s="170"/>
      <c r="UIU169" s="170"/>
      <c r="UIV169" s="170"/>
      <c r="UIW169" s="170"/>
      <c r="UIX169" s="170"/>
      <c r="UIY169" s="170"/>
      <c r="UIZ169" s="170"/>
      <c r="UJA169" s="170"/>
      <c r="UJB169" s="170"/>
      <c r="UJC169" s="170"/>
      <c r="UJD169" s="170"/>
      <c r="UJE169" s="170"/>
      <c r="UJF169" s="170"/>
      <c r="UJG169" s="170"/>
      <c r="UJH169" s="170"/>
      <c r="UJI169" s="170"/>
      <c r="UJJ169" s="170"/>
      <c r="UJK169" s="170"/>
      <c r="UJL169" s="170"/>
      <c r="UJM169" s="170"/>
      <c r="UJN169" s="170"/>
      <c r="UJO169" s="170"/>
      <c r="UJP169" s="170"/>
      <c r="UJQ169" s="170"/>
      <c r="UJR169" s="170"/>
      <c r="UJS169" s="170"/>
      <c r="UJT169" s="170"/>
      <c r="UJU169" s="170"/>
      <c r="UJV169" s="170"/>
      <c r="UJW169" s="170"/>
      <c r="UJX169" s="170"/>
      <c r="UJY169" s="170"/>
      <c r="UJZ169" s="170"/>
      <c r="UKA169" s="170"/>
      <c r="UKB169" s="170"/>
      <c r="UKC169" s="170"/>
      <c r="UKD169" s="170"/>
      <c r="UKE169" s="170"/>
      <c r="UKF169" s="170"/>
      <c r="UKG169" s="170"/>
      <c r="UKH169" s="170"/>
      <c r="UKI169" s="170"/>
      <c r="UKJ169" s="170"/>
      <c r="UKK169" s="170"/>
      <c r="UKL169" s="170"/>
      <c r="UKM169" s="170"/>
      <c r="UKN169" s="170"/>
      <c r="UKO169" s="170"/>
      <c r="UKP169" s="170"/>
      <c r="UKQ169" s="170"/>
      <c r="UKR169" s="170"/>
      <c r="UKS169" s="170"/>
      <c r="UKT169" s="170"/>
      <c r="UKU169" s="170"/>
      <c r="UKV169" s="170"/>
      <c r="UKW169" s="170"/>
      <c r="UKX169" s="170"/>
      <c r="UKY169" s="170"/>
      <c r="UKZ169" s="170"/>
      <c r="ULA169" s="170"/>
      <c r="ULB169" s="170"/>
      <c r="ULC169" s="170"/>
      <c r="ULD169" s="170"/>
      <c r="ULE169" s="170"/>
      <c r="ULF169" s="170"/>
      <c r="ULG169" s="170"/>
      <c r="ULH169" s="170"/>
      <c r="ULI169" s="170"/>
      <c r="ULJ169" s="170"/>
      <c r="ULK169" s="170"/>
      <c r="ULL169" s="170"/>
      <c r="ULM169" s="170"/>
      <c r="ULN169" s="170"/>
      <c r="ULO169" s="170"/>
      <c r="ULP169" s="170"/>
      <c r="ULQ169" s="170"/>
      <c r="ULR169" s="170"/>
      <c r="ULS169" s="170"/>
      <c r="ULT169" s="170"/>
      <c r="ULU169" s="170"/>
      <c r="ULV169" s="170"/>
      <c r="ULW169" s="170"/>
      <c r="ULX169" s="170"/>
      <c r="ULY169" s="170"/>
      <c r="ULZ169" s="170"/>
      <c r="UMA169" s="170"/>
      <c r="UMB169" s="170"/>
      <c r="UMC169" s="170"/>
      <c r="UMD169" s="170"/>
      <c r="UME169" s="170"/>
      <c r="UMF169" s="170"/>
      <c r="UMG169" s="170"/>
      <c r="UMH169" s="170"/>
      <c r="UMI169" s="170"/>
      <c r="UMJ169" s="170"/>
      <c r="UMK169" s="170"/>
      <c r="UML169" s="170"/>
      <c r="UMM169" s="170"/>
      <c r="UMN169" s="170"/>
      <c r="UMO169" s="170"/>
      <c r="UMP169" s="170"/>
      <c r="UMQ169" s="170"/>
      <c r="UMR169" s="170"/>
      <c r="UMS169" s="170"/>
      <c r="UMT169" s="170"/>
      <c r="UMU169" s="170"/>
      <c r="UMV169" s="170"/>
      <c r="UMW169" s="170"/>
      <c r="UMX169" s="170"/>
      <c r="UMY169" s="170"/>
      <c r="UMZ169" s="170"/>
      <c r="UNA169" s="170"/>
      <c r="UNB169" s="170"/>
      <c r="UNC169" s="170"/>
      <c r="UND169" s="170"/>
      <c r="UNE169" s="170"/>
      <c r="UNF169" s="170"/>
      <c r="UNG169" s="170"/>
      <c r="UNH169" s="170"/>
      <c r="UNI169" s="170"/>
      <c r="UNJ169" s="170"/>
      <c r="UNK169" s="170"/>
      <c r="UNL169" s="170"/>
      <c r="UNM169" s="170"/>
      <c r="UNN169" s="170"/>
      <c r="UNO169" s="170"/>
      <c r="UNP169" s="170"/>
      <c r="UNQ169" s="170"/>
      <c r="UNR169" s="170"/>
      <c r="UNS169" s="170"/>
      <c r="UNT169" s="170"/>
      <c r="UNU169" s="170"/>
      <c r="UNV169" s="170"/>
      <c r="UNW169" s="170"/>
      <c r="UNX169" s="170"/>
      <c r="UNY169" s="170"/>
      <c r="UNZ169" s="170"/>
      <c r="UOA169" s="170"/>
      <c r="UOB169" s="170"/>
      <c r="UOC169" s="170"/>
      <c r="UOD169" s="170"/>
      <c r="UOE169" s="170"/>
      <c r="UOF169" s="170"/>
      <c r="UOG169" s="170"/>
      <c r="UOH169" s="170"/>
      <c r="UOI169" s="170"/>
      <c r="UOJ169" s="170"/>
      <c r="UOK169" s="170"/>
      <c r="UOL169" s="170"/>
      <c r="UOM169" s="170"/>
      <c r="UON169" s="170"/>
      <c r="UOO169" s="170"/>
      <c r="UOP169" s="170"/>
      <c r="UOQ169" s="170"/>
      <c r="UOR169" s="170"/>
      <c r="UOS169" s="170"/>
      <c r="UOT169" s="170"/>
      <c r="UOU169" s="170"/>
      <c r="UOV169" s="170"/>
      <c r="UOW169" s="170"/>
      <c r="UOX169" s="170"/>
      <c r="UOY169" s="170"/>
      <c r="UOZ169" s="170"/>
      <c r="UPA169" s="170"/>
      <c r="UPB169" s="170"/>
      <c r="UPC169" s="170"/>
      <c r="UPD169" s="170"/>
      <c r="UPE169" s="170"/>
      <c r="UPF169" s="170"/>
      <c r="UPG169" s="170"/>
      <c r="UPH169" s="170"/>
      <c r="UPI169" s="170"/>
      <c r="UPJ169" s="170"/>
      <c r="UPK169" s="170"/>
      <c r="UPL169" s="170"/>
      <c r="UPM169" s="170"/>
      <c r="UPN169" s="170"/>
      <c r="UPO169" s="170"/>
      <c r="UPP169" s="170"/>
      <c r="UPQ169" s="170"/>
      <c r="UPR169" s="170"/>
      <c r="UPS169" s="170"/>
      <c r="UPT169" s="170"/>
      <c r="UPU169" s="170"/>
      <c r="UPV169" s="170"/>
      <c r="UPW169" s="170"/>
      <c r="UPX169" s="170"/>
      <c r="UPY169" s="170"/>
      <c r="UPZ169" s="170"/>
      <c r="UQA169" s="170"/>
      <c r="UQB169" s="170"/>
      <c r="UQC169" s="170"/>
      <c r="UQD169" s="170"/>
      <c r="UQE169" s="170"/>
      <c r="UQF169" s="170"/>
      <c r="UQG169" s="170"/>
      <c r="UQH169" s="170"/>
      <c r="UQI169" s="170"/>
      <c r="UQJ169" s="170"/>
      <c r="UQK169" s="170"/>
      <c r="UQL169" s="170"/>
      <c r="UQM169" s="170"/>
      <c r="UQN169" s="170"/>
      <c r="UQO169" s="170"/>
      <c r="UQP169" s="170"/>
      <c r="UQQ169" s="170"/>
      <c r="UQR169" s="170"/>
      <c r="UQS169" s="170"/>
      <c r="UQT169" s="170"/>
      <c r="UQU169" s="170"/>
      <c r="UQV169" s="170"/>
      <c r="UQW169" s="170"/>
      <c r="UQX169" s="170"/>
      <c r="UQY169" s="170"/>
      <c r="UQZ169" s="170"/>
      <c r="URA169" s="170"/>
      <c r="URB169" s="170"/>
      <c r="URC169" s="170"/>
      <c r="URD169" s="170"/>
      <c r="URE169" s="170"/>
      <c r="URF169" s="170"/>
      <c r="URG169" s="170"/>
      <c r="URH169" s="170"/>
      <c r="URI169" s="170"/>
      <c r="URJ169" s="170"/>
      <c r="URK169" s="170"/>
      <c r="URL169" s="170"/>
      <c r="URM169" s="170"/>
      <c r="URN169" s="170"/>
      <c r="URO169" s="170"/>
      <c r="URP169" s="170"/>
      <c r="URQ169" s="170"/>
      <c r="URR169" s="170"/>
      <c r="URS169" s="170"/>
      <c r="URT169" s="170"/>
      <c r="URU169" s="170"/>
      <c r="URV169" s="170"/>
      <c r="URW169" s="170"/>
      <c r="URX169" s="170"/>
      <c r="URY169" s="170"/>
      <c r="URZ169" s="170"/>
      <c r="USA169" s="170"/>
      <c r="USB169" s="170"/>
      <c r="USC169" s="170"/>
      <c r="USD169" s="170"/>
      <c r="USE169" s="170"/>
      <c r="USF169" s="170"/>
      <c r="USG169" s="170"/>
      <c r="USH169" s="170"/>
      <c r="USI169" s="170"/>
      <c r="USJ169" s="170"/>
      <c r="USK169" s="170"/>
      <c r="USL169" s="170"/>
      <c r="USM169" s="170"/>
      <c r="USN169" s="170"/>
      <c r="USO169" s="170"/>
      <c r="USP169" s="170"/>
      <c r="USQ169" s="170"/>
      <c r="USR169" s="170"/>
      <c r="USS169" s="170"/>
      <c r="UST169" s="170"/>
      <c r="USU169" s="170"/>
      <c r="USV169" s="170"/>
      <c r="USW169" s="170"/>
      <c r="USX169" s="170"/>
      <c r="USY169" s="170"/>
      <c r="USZ169" s="170"/>
      <c r="UTA169" s="170"/>
      <c r="UTB169" s="170"/>
      <c r="UTC169" s="170"/>
      <c r="UTD169" s="170"/>
      <c r="UTE169" s="170"/>
      <c r="UTF169" s="170"/>
      <c r="UTG169" s="170"/>
      <c r="UTH169" s="170"/>
      <c r="UTI169" s="170"/>
      <c r="UTJ169" s="170"/>
      <c r="UTK169" s="170"/>
      <c r="UTL169" s="170"/>
      <c r="UTM169" s="170"/>
      <c r="UTN169" s="170"/>
      <c r="UTO169" s="170"/>
      <c r="UTP169" s="170"/>
      <c r="UTQ169" s="170"/>
      <c r="UTR169" s="170"/>
      <c r="UTS169" s="170"/>
      <c r="UTT169" s="170"/>
      <c r="UTU169" s="170"/>
      <c r="UTV169" s="170"/>
      <c r="UTW169" s="170"/>
      <c r="UTX169" s="170"/>
      <c r="UTY169" s="170"/>
      <c r="UTZ169" s="170"/>
      <c r="UUA169" s="170"/>
      <c r="UUB169" s="170"/>
      <c r="UUC169" s="170"/>
      <c r="UUD169" s="170"/>
      <c r="UUE169" s="170"/>
      <c r="UUF169" s="170"/>
      <c r="UUG169" s="170"/>
      <c r="UUH169" s="170"/>
      <c r="UUI169" s="170"/>
      <c r="UUJ169" s="170"/>
      <c r="UUK169" s="170"/>
      <c r="UUL169" s="170"/>
      <c r="UUM169" s="170"/>
      <c r="UUN169" s="170"/>
      <c r="UUO169" s="170"/>
      <c r="UUP169" s="170"/>
      <c r="UUQ169" s="170"/>
      <c r="UUR169" s="170"/>
      <c r="UUS169" s="170"/>
      <c r="UUT169" s="170"/>
      <c r="UUU169" s="170"/>
      <c r="UUV169" s="170"/>
      <c r="UUW169" s="170"/>
      <c r="UUX169" s="170"/>
      <c r="UUY169" s="170"/>
      <c r="UUZ169" s="170"/>
      <c r="UVA169" s="170"/>
      <c r="UVB169" s="170"/>
      <c r="UVC169" s="170"/>
      <c r="UVD169" s="170"/>
      <c r="UVE169" s="170"/>
      <c r="UVF169" s="170"/>
      <c r="UVG169" s="170"/>
      <c r="UVH169" s="170"/>
      <c r="UVI169" s="170"/>
      <c r="UVJ169" s="170"/>
      <c r="UVK169" s="170"/>
      <c r="UVL169" s="170"/>
      <c r="UVM169" s="170"/>
      <c r="UVN169" s="170"/>
      <c r="UVO169" s="170"/>
      <c r="UVP169" s="170"/>
      <c r="UVQ169" s="170"/>
      <c r="UVR169" s="170"/>
      <c r="UVS169" s="170"/>
      <c r="UVT169" s="170"/>
      <c r="UVU169" s="170"/>
      <c r="UVV169" s="170"/>
      <c r="UVW169" s="170"/>
      <c r="UVX169" s="170"/>
      <c r="UVY169" s="170"/>
      <c r="UVZ169" s="170"/>
      <c r="UWA169" s="170"/>
      <c r="UWB169" s="170"/>
      <c r="UWC169" s="170"/>
      <c r="UWD169" s="170"/>
      <c r="UWE169" s="170"/>
      <c r="UWF169" s="170"/>
      <c r="UWG169" s="170"/>
      <c r="UWH169" s="170"/>
      <c r="UWI169" s="170"/>
      <c r="UWJ169" s="170"/>
      <c r="UWK169" s="170"/>
      <c r="UWL169" s="170"/>
      <c r="UWM169" s="170"/>
      <c r="UWN169" s="170"/>
      <c r="UWO169" s="170"/>
      <c r="UWP169" s="170"/>
      <c r="UWQ169" s="170"/>
      <c r="UWR169" s="170"/>
      <c r="UWS169" s="170"/>
      <c r="UWT169" s="170"/>
      <c r="UWU169" s="170"/>
      <c r="UWV169" s="170"/>
      <c r="UWW169" s="170"/>
      <c r="UWX169" s="170"/>
      <c r="UWY169" s="170"/>
      <c r="UWZ169" s="170"/>
      <c r="UXA169" s="170"/>
      <c r="UXB169" s="170"/>
      <c r="UXC169" s="170"/>
      <c r="UXD169" s="170"/>
      <c r="UXE169" s="170"/>
      <c r="UXF169" s="170"/>
      <c r="UXG169" s="170"/>
      <c r="UXH169" s="170"/>
      <c r="UXI169" s="170"/>
      <c r="UXJ169" s="170"/>
      <c r="UXK169" s="170"/>
      <c r="UXL169" s="170"/>
      <c r="UXM169" s="170"/>
      <c r="UXN169" s="170"/>
      <c r="UXO169" s="170"/>
      <c r="UXP169" s="170"/>
      <c r="UXQ169" s="170"/>
      <c r="UXR169" s="170"/>
      <c r="UXS169" s="170"/>
      <c r="UXT169" s="170"/>
      <c r="UXU169" s="170"/>
      <c r="UXV169" s="170"/>
      <c r="UXW169" s="170"/>
      <c r="UXX169" s="170"/>
      <c r="UXY169" s="170"/>
      <c r="UXZ169" s="170"/>
      <c r="UYA169" s="170"/>
      <c r="UYB169" s="170"/>
      <c r="UYC169" s="170"/>
      <c r="UYD169" s="170"/>
      <c r="UYE169" s="170"/>
      <c r="UYF169" s="170"/>
      <c r="UYG169" s="170"/>
      <c r="UYH169" s="170"/>
      <c r="UYI169" s="170"/>
      <c r="UYJ169" s="170"/>
      <c r="UYK169" s="170"/>
      <c r="UYL169" s="170"/>
      <c r="UYM169" s="170"/>
      <c r="UYN169" s="170"/>
      <c r="UYO169" s="170"/>
      <c r="UYP169" s="170"/>
      <c r="UYQ169" s="170"/>
      <c r="UYR169" s="170"/>
      <c r="UYS169" s="170"/>
      <c r="UYT169" s="170"/>
      <c r="UYU169" s="170"/>
      <c r="UYV169" s="170"/>
      <c r="UYW169" s="170"/>
      <c r="UYX169" s="170"/>
      <c r="UYY169" s="170"/>
      <c r="UYZ169" s="170"/>
      <c r="UZA169" s="170"/>
      <c r="UZB169" s="170"/>
      <c r="UZC169" s="170"/>
      <c r="UZD169" s="170"/>
      <c r="UZE169" s="170"/>
      <c r="UZF169" s="170"/>
      <c r="UZG169" s="170"/>
      <c r="UZH169" s="170"/>
      <c r="UZI169" s="170"/>
      <c r="UZJ169" s="170"/>
      <c r="UZK169" s="170"/>
      <c r="UZL169" s="170"/>
      <c r="UZM169" s="170"/>
      <c r="UZN169" s="170"/>
      <c r="UZO169" s="170"/>
      <c r="UZP169" s="170"/>
      <c r="UZQ169" s="170"/>
      <c r="UZR169" s="170"/>
      <c r="UZS169" s="170"/>
      <c r="UZT169" s="170"/>
      <c r="UZU169" s="170"/>
      <c r="UZV169" s="170"/>
      <c r="UZW169" s="170"/>
      <c r="UZX169" s="170"/>
      <c r="UZY169" s="170"/>
      <c r="UZZ169" s="170"/>
      <c r="VAA169" s="170"/>
      <c r="VAB169" s="170"/>
      <c r="VAC169" s="170"/>
      <c r="VAD169" s="170"/>
      <c r="VAE169" s="170"/>
      <c r="VAF169" s="170"/>
      <c r="VAG169" s="170"/>
      <c r="VAH169" s="170"/>
      <c r="VAI169" s="170"/>
      <c r="VAJ169" s="170"/>
      <c r="VAK169" s="170"/>
      <c r="VAL169" s="170"/>
      <c r="VAM169" s="170"/>
      <c r="VAN169" s="170"/>
      <c r="VAO169" s="170"/>
      <c r="VAP169" s="170"/>
      <c r="VAQ169" s="170"/>
      <c r="VAR169" s="170"/>
      <c r="VAS169" s="170"/>
      <c r="VAT169" s="170"/>
      <c r="VAU169" s="170"/>
      <c r="VAV169" s="170"/>
      <c r="VAW169" s="170"/>
      <c r="VAX169" s="170"/>
      <c r="VAY169" s="170"/>
      <c r="VAZ169" s="170"/>
      <c r="VBA169" s="170"/>
      <c r="VBB169" s="170"/>
      <c r="VBC169" s="170"/>
      <c r="VBD169" s="170"/>
      <c r="VBE169" s="170"/>
      <c r="VBF169" s="170"/>
      <c r="VBG169" s="170"/>
      <c r="VBH169" s="170"/>
      <c r="VBI169" s="170"/>
      <c r="VBJ169" s="170"/>
      <c r="VBK169" s="170"/>
      <c r="VBL169" s="170"/>
      <c r="VBM169" s="170"/>
      <c r="VBN169" s="170"/>
      <c r="VBO169" s="170"/>
      <c r="VBP169" s="170"/>
      <c r="VBQ169" s="170"/>
      <c r="VBR169" s="170"/>
      <c r="VBS169" s="170"/>
      <c r="VBT169" s="170"/>
      <c r="VBU169" s="170"/>
      <c r="VBV169" s="170"/>
      <c r="VBW169" s="170"/>
      <c r="VBX169" s="170"/>
      <c r="VBY169" s="170"/>
      <c r="VBZ169" s="170"/>
      <c r="VCA169" s="170"/>
      <c r="VCB169" s="170"/>
      <c r="VCC169" s="170"/>
      <c r="VCD169" s="170"/>
      <c r="VCE169" s="170"/>
      <c r="VCF169" s="170"/>
      <c r="VCG169" s="170"/>
      <c r="VCH169" s="170"/>
      <c r="VCI169" s="170"/>
      <c r="VCJ169" s="170"/>
      <c r="VCK169" s="170"/>
      <c r="VCL169" s="170"/>
      <c r="VCM169" s="170"/>
      <c r="VCN169" s="170"/>
      <c r="VCO169" s="170"/>
      <c r="VCP169" s="170"/>
      <c r="VCQ169" s="170"/>
      <c r="VCR169" s="170"/>
      <c r="VCS169" s="170"/>
      <c r="VCT169" s="170"/>
      <c r="VCU169" s="170"/>
      <c r="VCV169" s="170"/>
      <c r="VCW169" s="170"/>
      <c r="VCX169" s="170"/>
      <c r="VCY169" s="170"/>
      <c r="VCZ169" s="170"/>
      <c r="VDA169" s="170"/>
      <c r="VDB169" s="170"/>
      <c r="VDC169" s="170"/>
      <c r="VDD169" s="170"/>
      <c r="VDE169" s="170"/>
      <c r="VDF169" s="170"/>
      <c r="VDG169" s="170"/>
      <c r="VDH169" s="170"/>
      <c r="VDI169" s="170"/>
      <c r="VDJ169" s="170"/>
      <c r="VDK169" s="170"/>
      <c r="VDL169" s="170"/>
      <c r="VDM169" s="170"/>
      <c r="VDN169" s="170"/>
      <c r="VDO169" s="170"/>
      <c r="VDP169" s="170"/>
      <c r="VDQ169" s="170"/>
      <c r="VDR169" s="170"/>
      <c r="VDS169" s="170"/>
      <c r="VDT169" s="170"/>
      <c r="VDU169" s="170"/>
      <c r="VDV169" s="170"/>
      <c r="VDW169" s="170"/>
      <c r="VDX169" s="170"/>
      <c r="VDY169" s="170"/>
      <c r="VDZ169" s="170"/>
      <c r="VEA169" s="170"/>
      <c r="VEB169" s="170"/>
      <c r="VEC169" s="170"/>
      <c r="VED169" s="170"/>
      <c r="VEE169" s="170"/>
      <c r="VEF169" s="170"/>
      <c r="VEG169" s="170"/>
      <c r="VEH169" s="170"/>
      <c r="VEI169" s="170"/>
      <c r="VEJ169" s="170"/>
      <c r="VEK169" s="170"/>
      <c r="VEL169" s="170"/>
      <c r="VEM169" s="170"/>
      <c r="VEN169" s="170"/>
      <c r="VEO169" s="170"/>
      <c r="VEP169" s="170"/>
      <c r="VEQ169" s="170"/>
      <c r="VER169" s="170"/>
      <c r="VES169" s="170"/>
      <c r="VET169" s="170"/>
      <c r="VEU169" s="170"/>
      <c r="VEV169" s="170"/>
      <c r="VEW169" s="170"/>
      <c r="VEX169" s="170"/>
      <c r="VEY169" s="170"/>
      <c r="VEZ169" s="170"/>
      <c r="VFA169" s="170"/>
      <c r="VFB169" s="170"/>
      <c r="VFC169" s="170"/>
      <c r="VFD169" s="170"/>
      <c r="VFE169" s="170"/>
      <c r="VFF169" s="170"/>
      <c r="VFG169" s="170"/>
      <c r="VFH169" s="170"/>
      <c r="VFI169" s="170"/>
      <c r="VFJ169" s="170"/>
      <c r="VFK169" s="170"/>
      <c r="VFL169" s="170"/>
      <c r="VFM169" s="170"/>
      <c r="VFN169" s="170"/>
      <c r="VFO169" s="170"/>
      <c r="VFP169" s="170"/>
      <c r="VFQ169" s="170"/>
      <c r="VFR169" s="170"/>
      <c r="VFS169" s="170"/>
      <c r="VFT169" s="170"/>
      <c r="VFU169" s="170"/>
      <c r="VFV169" s="170"/>
      <c r="VFW169" s="170"/>
      <c r="VFX169" s="170"/>
      <c r="VFY169" s="170"/>
      <c r="VFZ169" s="170"/>
      <c r="VGA169" s="170"/>
      <c r="VGB169" s="170"/>
      <c r="VGC169" s="170"/>
      <c r="VGD169" s="170"/>
      <c r="VGE169" s="170"/>
      <c r="VGF169" s="170"/>
      <c r="VGG169" s="170"/>
      <c r="VGH169" s="170"/>
      <c r="VGI169" s="170"/>
      <c r="VGJ169" s="170"/>
      <c r="VGK169" s="170"/>
      <c r="VGL169" s="170"/>
      <c r="VGM169" s="170"/>
      <c r="VGN169" s="170"/>
      <c r="VGO169" s="170"/>
      <c r="VGP169" s="170"/>
      <c r="VGQ169" s="170"/>
      <c r="VGR169" s="170"/>
      <c r="VGS169" s="170"/>
      <c r="VGT169" s="170"/>
      <c r="VGU169" s="170"/>
      <c r="VGV169" s="170"/>
      <c r="VGW169" s="170"/>
      <c r="VGX169" s="170"/>
      <c r="VGY169" s="170"/>
      <c r="VGZ169" s="170"/>
      <c r="VHA169" s="170"/>
      <c r="VHB169" s="170"/>
      <c r="VHC169" s="170"/>
      <c r="VHD169" s="170"/>
      <c r="VHE169" s="170"/>
      <c r="VHF169" s="170"/>
      <c r="VHG169" s="170"/>
      <c r="VHH169" s="170"/>
      <c r="VHI169" s="170"/>
      <c r="VHJ169" s="170"/>
      <c r="VHK169" s="170"/>
      <c r="VHL169" s="170"/>
      <c r="VHM169" s="170"/>
      <c r="VHN169" s="170"/>
      <c r="VHO169" s="170"/>
      <c r="VHP169" s="170"/>
      <c r="VHQ169" s="170"/>
      <c r="VHR169" s="170"/>
      <c r="VHS169" s="170"/>
      <c r="VHT169" s="170"/>
      <c r="VHU169" s="170"/>
      <c r="VHV169" s="170"/>
      <c r="VHW169" s="170"/>
      <c r="VHX169" s="170"/>
      <c r="VHY169" s="170"/>
      <c r="VHZ169" s="170"/>
      <c r="VIA169" s="170"/>
      <c r="VIB169" s="170"/>
      <c r="VIC169" s="170"/>
      <c r="VID169" s="170"/>
      <c r="VIE169" s="170"/>
      <c r="VIF169" s="170"/>
      <c r="VIG169" s="170"/>
      <c r="VIH169" s="170"/>
      <c r="VII169" s="170"/>
      <c r="VIJ169" s="170"/>
      <c r="VIK169" s="170"/>
      <c r="VIL169" s="170"/>
      <c r="VIM169" s="170"/>
      <c r="VIN169" s="170"/>
      <c r="VIO169" s="170"/>
      <c r="VIP169" s="170"/>
      <c r="VIQ169" s="170"/>
      <c r="VIR169" s="170"/>
      <c r="VIS169" s="170"/>
      <c r="VIT169" s="170"/>
      <c r="VIU169" s="170"/>
      <c r="VIV169" s="170"/>
      <c r="VIW169" s="170"/>
      <c r="VIX169" s="170"/>
      <c r="VIY169" s="170"/>
      <c r="VIZ169" s="170"/>
      <c r="VJA169" s="170"/>
      <c r="VJB169" s="170"/>
      <c r="VJC169" s="170"/>
      <c r="VJD169" s="170"/>
      <c r="VJE169" s="170"/>
      <c r="VJF169" s="170"/>
      <c r="VJG169" s="170"/>
      <c r="VJH169" s="170"/>
      <c r="VJI169" s="170"/>
      <c r="VJJ169" s="170"/>
      <c r="VJK169" s="170"/>
      <c r="VJL169" s="170"/>
      <c r="VJM169" s="170"/>
      <c r="VJN169" s="170"/>
      <c r="VJO169" s="170"/>
      <c r="VJP169" s="170"/>
      <c r="VJQ169" s="170"/>
      <c r="VJR169" s="170"/>
      <c r="VJS169" s="170"/>
      <c r="VJT169" s="170"/>
      <c r="VJU169" s="170"/>
      <c r="VJV169" s="170"/>
      <c r="VJW169" s="170"/>
      <c r="VJX169" s="170"/>
      <c r="VJY169" s="170"/>
      <c r="VJZ169" s="170"/>
      <c r="VKA169" s="170"/>
      <c r="VKB169" s="170"/>
      <c r="VKC169" s="170"/>
      <c r="VKD169" s="170"/>
      <c r="VKE169" s="170"/>
      <c r="VKF169" s="170"/>
      <c r="VKG169" s="170"/>
      <c r="VKH169" s="170"/>
      <c r="VKI169" s="170"/>
      <c r="VKJ169" s="170"/>
      <c r="VKK169" s="170"/>
      <c r="VKL169" s="170"/>
      <c r="VKM169" s="170"/>
      <c r="VKN169" s="170"/>
      <c r="VKO169" s="170"/>
      <c r="VKP169" s="170"/>
      <c r="VKQ169" s="170"/>
      <c r="VKR169" s="170"/>
      <c r="VKS169" s="170"/>
      <c r="VKT169" s="170"/>
      <c r="VKU169" s="170"/>
      <c r="VKV169" s="170"/>
      <c r="VKW169" s="170"/>
      <c r="VKX169" s="170"/>
      <c r="VKY169" s="170"/>
      <c r="VKZ169" s="170"/>
      <c r="VLA169" s="170"/>
      <c r="VLB169" s="170"/>
      <c r="VLC169" s="170"/>
      <c r="VLD169" s="170"/>
      <c r="VLE169" s="170"/>
      <c r="VLF169" s="170"/>
      <c r="VLG169" s="170"/>
      <c r="VLH169" s="170"/>
      <c r="VLI169" s="170"/>
      <c r="VLJ169" s="170"/>
      <c r="VLK169" s="170"/>
      <c r="VLL169" s="170"/>
      <c r="VLM169" s="170"/>
      <c r="VLN169" s="170"/>
      <c r="VLO169" s="170"/>
      <c r="VLP169" s="170"/>
      <c r="VLQ169" s="170"/>
      <c r="VLR169" s="170"/>
      <c r="VLS169" s="170"/>
      <c r="VLT169" s="170"/>
      <c r="VLU169" s="170"/>
      <c r="VLV169" s="170"/>
      <c r="VLW169" s="170"/>
      <c r="VLX169" s="170"/>
      <c r="VLY169" s="170"/>
      <c r="VLZ169" s="170"/>
      <c r="VMA169" s="170"/>
      <c r="VMB169" s="170"/>
      <c r="VMC169" s="170"/>
      <c r="VMD169" s="170"/>
      <c r="VME169" s="170"/>
      <c r="VMF169" s="170"/>
      <c r="VMG169" s="170"/>
      <c r="VMH169" s="170"/>
      <c r="VMI169" s="170"/>
      <c r="VMJ169" s="170"/>
      <c r="VMK169" s="170"/>
      <c r="VML169" s="170"/>
      <c r="VMM169" s="170"/>
      <c r="VMN169" s="170"/>
      <c r="VMO169" s="170"/>
      <c r="VMP169" s="170"/>
      <c r="VMQ169" s="170"/>
      <c r="VMR169" s="170"/>
      <c r="VMS169" s="170"/>
      <c r="VMT169" s="170"/>
      <c r="VMU169" s="170"/>
      <c r="VMV169" s="170"/>
      <c r="VMW169" s="170"/>
      <c r="VMX169" s="170"/>
      <c r="VMY169" s="170"/>
      <c r="VMZ169" s="170"/>
      <c r="VNA169" s="170"/>
      <c r="VNB169" s="170"/>
      <c r="VNC169" s="170"/>
      <c r="VND169" s="170"/>
      <c r="VNE169" s="170"/>
      <c r="VNF169" s="170"/>
      <c r="VNG169" s="170"/>
      <c r="VNH169" s="170"/>
      <c r="VNI169" s="170"/>
      <c r="VNJ169" s="170"/>
      <c r="VNK169" s="170"/>
      <c r="VNL169" s="170"/>
      <c r="VNM169" s="170"/>
      <c r="VNN169" s="170"/>
      <c r="VNO169" s="170"/>
      <c r="VNP169" s="170"/>
      <c r="VNQ169" s="170"/>
      <c r="VNR169" s="170"/>
      <c r="VNS169" s="170"/>
      <c r="VNT169" s="170"/>
      <c r="VNU169" s="170"/>
      <c r="VNV169" s="170"/>
      <c r="VNW169" s="170"/>
      <c r="VNX169" s="170"/>
      <c r="VNY169" s="170"/>
      <c r="VNZ169" s="170"/>
      <c r="VOA169" s="170"/>
      <c r="VOB169" s="170"/>
      <c r="VOC169" s="170"/>
      <c r="VOD169" s="170"/>
      <c r="VOE169" s="170"/>
      <c r="VOF169" s="170"/>
      <c r="VOG169" s="170"/>
      <c r="VOH169" s="170"/>
      <c r="VOI169" s="170"/>
      <c r="VOJ169" s="170"/>
      <c r="VOK169" s="170"/>
      <c r="VOL169" s="170"/>
      <c r="VOM169" s="170"/>
      <c r="VON169" s="170"/>
      <c r="VOO169" s="170"/>
      <c r="VOP169" s="170"/>
      <c r="VOQ169" s="170"/>
      <c r="VOR169" s="170"/>
      <c r="VOS169" s="170"/>
      <c r="VOT169" s="170"/>
      <c r="VOU169" s="170"/>
      <c r="VOV169" s="170"/>
      <c r="VOW169" s="170"/>
      <c r="VOX169" s="170"/>
      <c r="VOY169" s="170"/>
      <c r="VOZ169" s="170"/>
      <c r="VPA169" s="170"/>
      <c r="VPB169" s="170"/>
      <c r="VPC169" s="170"/>
      <c r="VPD169" s="170"/>
      <c r="VPE169" s="170"/>
      <c r="VPF169" s="170"/>
      <c r="VPG169" s="170"/>
      <c r="VPH169" s="170"/>
      <c r="VPI169" s="170"/>
      <c r="VPJ169" s="170"/>
      <c r="VPK169" s="170"/>
      <c r="VPL169" s="170"/>
      <c r="VPM169" s="170"/>
      <c r="VPN169" s="170"/>
      <c r="VPO169" s="170"/>
      <c r="VPP169" s="170"/>
      <c r="VPQ169" s="170"/>
      <c r="VPR169" s="170"/>
      <c r="VPS169" s="170"/>
      <c r="VPT169" s="170"/>
      <c r="VPU169" s="170"/>
      <c r="VPV169" s="170"/>
      <c r="VPW169" s="170"/>
      <c r="VPX169" s="170"/>
      <c r="VPY169" s="170"/>
      <c r="VPZ169" s="170"/>
      <c r="VQA169" s="170"/>
      <c r="VQB169" s="170"/>
      <c r="VQC169" s="170"/>
      <c r="VQD169" s="170"/>
      <c r="VQE169" s="170"/>
      <c r="VQF169" s="170"/>
      <c r="VQG169" s="170"/>
      <c r="VQH169" s="170"/>
      <c r="VQI169" s="170"/>
      <c r="VQJ169" s="170"/>
      <c r="VQK169" s="170"/>
      <c r="VQL169" s="170"/>
      <c r="VQM169" s="170"/>
      <c r="VQN169" s="170"/>
      <c r="VQO169" s="170"/>
      <c r="VQP169" s="170"/>
      <c r="VQQ169" s="170"/>
      <c r="VQR169" s="170"/>
      <c r="VQS169" s="170"/>
      <c r="VQT169" s="170"/>
      <c r="VQU169" s="170"/>
      <c r="VQV169" s="170"/>
      <c r="VQW169" s="170"/>
      <c r="VQX169" s="170"/>
      <c r="VQY169" s="170"/>
      <c r="VQZ169" s="170"/>
      <c r="VRA169" s="170"/>
      <c r="VRB169" s="170"/>
      <c r="VRC169" s="170"/>
      <c r="VRD169" s="170"/>
      <c r="VRE169" s="170"/>
      <c r="VRF169" s="170"/>
      <c r="VRG169" s="170"/>
      <c r="VRH169" s="170"/>
      <c r="VRI169" s="170"/>
      <c r="VRJ169" s="170"/>
      <c r="VRK169" s="170"/>
      <c r="VRL169" s="170"/>
      <c r="VRM169" s="170"/>
      <c r="VRN169" s="170"/>
      <c r="VRO169" s="170"/>
      <c r="VRP169" s="170"/>
      <c r="VRQ169" s="170"/>
      <c r="VRR169" s="170"/>
      <c r="VRS169" s="170"/>
      <c r="VRT169" s="170"/>
      <c r="VRU169" s="170"/>
      <c r="VRV169" s="170"/>
      <c r="VRW169" s="170"/>
      <c r="VRX169" s="170"/>
      <c r="VRY169" s="170"/>
      <c r="VRZ169" s="170"/>
      <c r="VSA169" s="170"/>
      <c r="VSB169" s="170"/>
      <c r="VSC169" s="170"/>
      <c r="VSD169" s="170"/>
      <c r="VSE169" s="170"/>
      <c r="VSF169" s="170"/>
      <c r="VSG169" s="170"/>
      <c r="VSH169" s="170"/>
      <c r="VSI169" s="170"/>
      <c r="VSJ169" s="170"/>
      <c r="VSK169" s="170"/>
      <c r="VSL169" s="170"/>
      <c r="VSM169" s="170"/>
      <c r="VSN169" s="170"/>
      <c r="VSO169" s="170"/>
      <c r="VSP169" s="170"/>
      <c r="VSQ169" s="170"/>
      <c r="VSR169" s="170"/>
      <c r="VSS169" s="170"/>
      <c r="VST169" s="170"/>
      <c r="VSU169" s="170"/>
      <c r="VSV169" s="170"/>
      <c r="VSW169" s="170"/>
      <c r="VSX169" s="170"/>
      <c r="VSY169" s="170"/>
      <c r="VSZ169" s="170"/>
      <c r="VTA169" s="170"/>
      <c r="VTB169" s="170"/>
      <c r="VTC169" s="170"/>
      <c r="VTD169" s="170"/>
      <c r="VTE169" s="170"/>
      <c r="VTF169" s="170"/>
      <c r="VTG169" s="170"/>
      <c r="VTH169" s="170"/>
      <c r="VTI169" s="170"/>
      <c r="VTJ169" s="170"/>
      <c r="VTK169" s="170"/>
      <c r="VTL169" s="170"/>
      <c r="VTM169" s="170"/>
      <c r="VTN169" s="170"/>
      <c r="VTO169" s="170"/>
      <c r="VTP169" s="170"/>
      <c r="VTQ169" s="170"/>
      <c r="VTR169" s="170"/>
      <c r="VTS169" s="170"/>
      <c r="VTT169" s="170"/>
      <c r="VTU169" s="170"/>
      <c r="VTV169" s="170"/>
      <c r="VTW169" s="170"/>
      <c r="VTX169" s="170"/>
      <c r="VTY169" s="170"/>
      <c r="VTZ169" s="170"/>
      <c r="VUA169" s="170"/>
      <c r="VUB169" s="170"/>
      <c r="VUC169" s="170"/>
      <c r="VUD169" s="170"/>
      <c r="VUE169" s="170"/>
      <c r="VUF169" s="170"/>
      <c r="VUG169" s="170"/>
      <c r="VUH169" s="170"/>
      <c r="VUI169" s="170"/>
      <c r="VUJ169" s="170"/>
      <c r="VUK169" s="170"/>
      <c r="VUL169" s="170"/>
      <c r="VUM169" s="170"/>
      <c r="VUN169" s="170"/>
      <c r="VUO169" s="170"/>
      <c r="VUP169" s="170"/>
      <c r="VUQ169" s="170"/>
      <c r="VUR169" s="170"/>
      <c r="VUS169" s="170"/>
      <c r="VUT169" s="170"/>
      <c r="VUU169" s="170"/>
      <c r="VUV169" s="170"/>
      <c r="VUW169" s="170"/>
      <c r="VUX169" s="170"/>
      <c r="VUY169" s="170"/>
      <c r="VUZ169" s="170"/>
      <c r="VVA169" s="170"/>
      <c r="VVB169" s="170"/>
      <c r="VVC169" s="170"/>
      <c r="VVD169" s="170"/>
      <c r="VVE169" s="170"/>
      <c r="VVF169" s="170"/>
      <c r="VVG169" s="170"/>
      <c r="VVH169" s="170"/>
      <c r="VVI169" s="170"/>
      <c r="VVJ169" s="170"/>
      <c r="VVK169" s="170"/>
      <c r="VVL169" s="170"/>
      <c r="VVM169" s="170"/>
      <c r="VVN169" s="170"/>
      <c r="VVO169" s="170"/>
      <c r="VVP169" s="170"/>
      <c r="VVQ169" s="170"/>
      <c r="VVR169" s="170"/>
      <c r="VVS169" s="170"/>
      <c r="VVT169" s="170"/>
      <c r="VVU169" s="170"/>
      <c r="VVV169" s="170"/>
      <c r="VVW169" s="170"/>
      <c r="VVX169" s="170"/>
      <c r="VVY169" s="170"/>
      <c r="VVZ169" s="170"/>
      <c r="VWA169" s="170"/>
      <c r="VWB169" s="170"/>
      <c r="VWC169" s="170"/>
      <c r="VWD169" s="170"/>
      <c r="VWE169" s="170"/>
      <c r="VWF169" s="170"/>
      <c r="VWG169" s="170"/>
      <c r="VWH169" s="170"/>
      <c r="VWI169" s="170"/>
      <c r="VWJ169" s="170"/>
      <c r="VWK169" s="170"/>
      <c r="VWL169" s="170"/>
      <c r="VWM169" s="170"/>
      <c r="VWN169" s="170"/>
      <c r="VWO169" s="170"/>
      <c r="VWP169" s="170"/>
      <c r="VWQ169" s="170"/>
      <c r="VWR169" s="170"/>
      <c r="VWS169" s="170"/>
      <c r="VWT169" s="170"/>
      <c r="VWU169" s="170"/>
      <c r="VWV169" s="170"/>
      <c r="VWW169" s="170"/>
      <c r="VWX169" s="170"/>
      <c r="VWY169" s="170"/>
      <c r="VWZ169" s="170"/>
      <c r="VXA169" s="170"/>
      <c r="VXB169" s="170"/>
      <c r="VXC169" s="170"/>
      <c r="VXD169" s="170"/>
      <c r="VXE169" s="170"/>
      <c r="VXF169" s="170"/>
      <c r="VXG169" s="170"/>
      <c r="VXH169" s="170"/>
      <c r="VXI169" s="170"/>
      <c r="VXJ169" s="170"/>
      <c r="VXK169" s="170"/>
      <c r="VXL169" s="170"/>
      <c r="VXM169" s="170"/>
      <c r="VXN169" s="170"/>
      <c r="VXO169" s="170"/>
      <c r="VXP169" s="170"/>
      <c r="VXQ169" s="170"/>
      <c r="VXR169" s="170"/>
      <c r="VXS169" s="170"/>
      <c r="VXT169" s="170"/>
      <c r="VXU169" s="170"/>
      <c r="VXV169" s="170"/>
      <c r="VXW169" s="170"/>
      <c r="VXX169" s="170"/>
      <c r="VXY169" s="170"/>
      <c r="VXZ169" s="170"/>
      <c r="VYA169" s="170"/>
      <c r="VYB169" s="170"/>
      <c r="VYC169" s="170"/>
      <c r="VYD169" s="170"/>
      <c r="VYE169" s="170"/>
      <c r="VYF169" s="170"/>
      <c r="VYG169" s="170"/>
      <c r="VYH169" s="170"/>
      <c r="VYI169" s="170"/>
      <c r="VYJ169" s="170"/>
      <c r="VYK169" s="170"/>
      <c r="VYL169" s="170"/>
      <c r="VYM169" s="170"/>
      <c r="VYN169" s="170"/>
      <c r="VYO169" s="170"/>
      <c r="VYP169" s="170"/>
      <c r="VYQ169" s="170"/>
      <c r="VYR169" s="170"/>
      <c r="VYS169" s="170"/>
      <c r="VYT169" s="170"/>
      <c r="VYU169" s="170"/>
      <c r="VYV169" s="170"/>
      <c r="VYW169" s="170"/>
      <c r="VYX169" s="170"/>
      <c r="VYY169" s="170"/>
      <c r="VYZ169" s="170"/>
      <c r="VZA169" s="170"/>
      <c r="VZB169" s="170"/>
      <c r="VZC169" s="170"/>
      <c r="VZD169" s="170"/>
      <c r="VZE169" s="170"/>
      <c r="VZF169" s="170"/>
      <c r="VZG169" s="170"/>
      <c r="VZH169" s="170"/>
      <c r="VZI169" s="170"/>
      <c r="VZJ169" s="170"/>
      <c r="VZK169" s="170"/>
      <c r="VZL169" s="170"/>
      <c r="VZM169" s="170"/>
      <c r="VZN169" s="170"/>
      <c r="VZO169" s="170"/>
      <c r="VZP169" s="170"/>
      <c r="VZQ169" s="170"/>
      <c r="VZR169" s="170"/>
      <c r="VZS169" s="170"/>
      <c r="VZT169" s="170"/>
      <c r="VZU169" s="170"/>
      <c r="VZV169" s="170"/>
      <c r="VZW169" s="170"/>
      <c r="VZX169" s="170"/>
      <c r="VZY169" s="170"/>
      <c r="VZZ169" s="170"/>
      <c r="WAA169" s="170"/>
      <c r="WAB169" s="170"/>
      <c r="WAC169" s="170"/>
      <c r="WAD169" s="170"/>
      <c r="WAE169" s="170"/>
      <c r="WAF169" s="170"/>
      <c r="WAG169" s="170"/>
      <c r="WAH169" s="170"/>
      <c r="WAI169" s="170"/>
      <c r="WAJ169" s="170"/>
      <c r="WAK169" s="170"/>
      <c r="WAL169" s="170"/>
      <c r="WAM169" s="170"/>
      <c r="WAN169" s="170"/>
      <c r="WAO169" s="170"/>
      <c r="WAP169" s="170"/>
      <c r="WAQ169" s="170"/>
      <c r="WAR169" s="170"/>
      <c r="WAS169" s="170"/>
      <c r="WAT169" s="170"/>
      <c r="WAU169" s="170"/>
      <c r="WAV169" s="170"/>
      <c r="WAW169" s="170"/>
      <c r="WAX169" s="170"/>
      <c r="WAY169" s="170"/>
      <c r="WAZ169" s="170"/>
      <c r="WBA169" s="170"/>
      <c r="WBB169" s="170"/>
      <c r="WBC169" s="170"/>
      <c r="WBD169" s="170"/>
      <c r="WBE169" s="170"/>
      <c r="WBF169" s="170"/>
      <c r="WBG169" s="170"/>
      <c r="WBH169" s="170"/>
      <c r="WBI169" s="170"/>
      <c r="WBJ169" s="170"/>
      <c r="WBK169" s="170"/>
      <c r="WBL169" s="170"/>
      <c r="WBM169" s="170"/>
      <c r="WBN169" s="170"/>
      <c r="WBO169" s="170"/>
      <c r="WBP169" s="170"/>
      <c r="WBQ169" s="170"/>
      <c r="WBR169" s="170"/>
      <c r="WBS169" s="170"/>
      <c r="WBT169" s="170"/>
      <c r="WBU169" s="170"/>
      <c r="WBV169" s="170"/>
      <c r="WBW169" s="170"/>
      <c r="WBX169" s="170"/>
      <c r="WBY169" s="170"/>
      <c r="WBZ169" s="170"/>
      <c r="WCA169" s="170"/>
      <c r="WCB169" s="170"/>
      <c r="WCC169" s="170"/>
      <c r="WCD169" s="170"/>
      <c r="WCE169" s="170"/>
      <c r="WCF169" s="170"/>
      <c r="WCG169" s="170"/>
      <c r="WCH169" s="170"/>
      <c r="WCI169" s="170"/>
      <c r="WCJ169" s="170"/>
      <c r="WCK169" s="170"/>
      <c r="WCL169" s="170"/>
      <c r="WCM169" s="170"/>
      <c r="WCN169" s="170"/>
      <c r="WCO169" s="170"/>
      <c r="WCP169" s="170"/>
      <c r="WCQ169" s="170"/>
      <c r="WCR169" s="170"/>
      <c r="WCS169" s="170"/>
      <c r="WCT169" s="170"/>
      <c r="WCU169" s="170"/>
      <c r="WCV169" s="170"/>
      <c r="WCW169" s="170"/>
      <c r="WCX169" s="170"/>
      <c r="WCY169" s="170"/>
      <c r="WCZ169" s="170"/>
      <c r="WDA169" s="170"/>
      <c r="WDB169" s="170"/>
      <c r="WDC169" s="170"/>
      <c r="WDD169" s="170"/>
      <c r="WDE169" s="170"/>
      <c r="WDF169" s="170"/>
      <c r="WDG169" s="170"/>
      <c r="WDH169" s="170"/>
      <c r="WDI169" s="170"/>
      <c r="WDJ169" s="170"/>
      <c r="WDK169" s="170"/>
      <c r="WDL169" s="170"/>
      <c r="WDM169" s="170"/>
      <c r="WDN169" s="170"/>
      <c r="WDO169" s="170"/>
      <c r="WDP169" s="170"/>
      <c r="WDQ169" s="170"/>
      <c r="WDR169" s="170"/>
      <c r="WDS169" s="170"/>
      <c r="WDT169" s="170"/>
      <c r="WDU169" s="170"/>
      <c r="WDV169" s="170"/>
      <c r="WDW169" s="170"/>
      <c r="WDX169" s="170"/>
      <c r="WDY169" s="170"/>
      <c r="WDZ169" s="170"/>
      <c r="WEA169" s="170"/>
      <c r="WEB169" s="170"/>
      <c r="WEC169" s="170"/>
      <c r="WED169" s="170"/>
      <c r="WEE169" s="170"/>
      <c r="WEF169" s="170"/>
      <c r="WEG169" s="170"/>
      <c r="WEH169" s="170"/>
      <c r="WEI169" s="170"/>
      <c r="WEJ169" s="170"/>
      <c r="WEK169" s="170"/>
      <c r="WEL169" s="170"/>
      <c r="WEM169" s="170"/>
      <c r="WEN169" s="170"/>
      <c r="WEO169" s="170"/>
      <c r="WEP169" s="170"/>
      <c r="WEQ169" s="170"/>
      <c r="WER169" s="170"/>
      <c r="WES169" s="170"/>
      <c r="WET169" s="170"/>
      <c r="WEU169" s="170"/>
      <c r="WEV169" s="170"/>
      <c r="WEW169" s="170"/>
      <c r="WEX169" s="170"/>
      <c r="WEY169" s="170"/>
      <c r="WEZ169" s="170"/>
      <c r="WFA169" s="170"/>
      <c r="WFB169" s="170"/>
      <c r="WFC169" s="170"/>
      <c r="WFD169" s="170"/>
      <c r="WFE169" s="170"/>
      <c r="WFF169" s="170"/>
      <c r="WFG169" s="170"/>
      <c r="WFH169" s="170"/>
      <c r="WFI169" s="170"/>
      <c r="WFJ169" s="170"/>
      <c r="WFK169" s="170"/>
      <c r="WFL169" s="170"/>
      <c r="WFM169" s="170"/>
      <c r="WFN169" s="170"/>
      <c r="WFO169" s="170"/>
      <c r="WFP169" s="170"/>
      <c r="WFQ169" s="170"/>
      <c r="WFR169" s="170"/>
      <c r="WFS169" s="170"/>
      <c r="WFT169" s="170"/>
      <c r="WFU169" s="170"/>
      <c r="WFV169" s="170"/>
      <c r="WFW169" s="170"/>
      <c r="WFX169" s="170"/>
      <c r="WFY169" s="170"/>
      <c r="WFZ169" s="170"/>
      <c r="WGA169" s="170"/>
      <c r="WGB169" s="170"/>
      <c r="WGC169" s="170"/>
      <c r="WGD169" s="170"/>
      <c r="WGE169" s="170"/>
      <c r="WGF169" s="170"/>
      <c r="WGG169" s="170"/>
      <c r="WGH169" s="170"/>
      <c r="WGI169" s="170"/>
      <c r="WGJ169" s="170"/>
      <c r="WGK169" s="170"/>
      <c r="WGL169" s="170"/>
      <c r="WGM169" s="170"/>
      <c r="WGN169" s="170"/>
      <c r="WGO169" s="170"/>
      <c r="WGP169" s="170"/>
      <c r="WGQ169" s="170"/>
      <c r="WGR169" s="170"/>
      <c r="WGS169" s="170"/>
      <c r="WGT169" s="170"/>
      <c r="WGU169" s="170"/>
      <c r="WGV169" s="170"/>
      <c r="WGW169" s="170"/>
      <c r="WGX169" s="170"/>
      <c r="WGY169" s="170"/>
      <c r="WGZ169" s="170"/>
      <c r="WHA169" s="170"/>
      <c r="WHB169" s="170"/>
      <c r="WHC169" s="170"/>
      <c r="WHD169" s="170"/>
      <c r="WHE169" s="170"/>
      <c r="WHF169" s="170"/>
      <c r="WHG169" s="170"/>
      <c r="WHH169" s="170"/>
      <c r="WHI169" s="170"/>
      <c r="WHJ169" s="170"/>
      <c r="WHK169" s="170"/>
      <c r="WHL169" s="170"/>
      <c r="WHM169" s="170"/>
      <c r="WHN169" s="170"/>
      <c r="WHO169" s="170"/>
      <c r="WHP169" s="170"/>
      <c r="WHQ169" s="170"/>
      <c r="WHR169" s="170"/>
      <c r="WHS169" s="170"/>
      <c r="WHT169" s="170"/>
      <c r="WHU169" s="170"/>
      <c r="WHV169" s="170"/>
      <c r="WHW169" s="170"/>
      <c r="WHX169" s="170"/>
      <c r="WHY169" s="170"/>
      <c r="WHZ169" s="170"/>
      <c r="WIA169" s="170"/>
      <c r="WIB169" s="170"/>
      <c r="WIC169" s="170"/>
      <c r="WID169" s="170"/>
      <c r="WIE169" s="170"/>
      <c r="WIF169" s="170"/>
      <c r="WIG169" s="170"/>
      <c r="WIH169" s="170"/>
      <c r="WII169" s="170"/>
      <c r="WIJ169" s="170"/>
      <c r="WIK169" s="170"/>
      <c r="WIL169" s="170"/>
      <c r="WIM169" s="170"/>
      <c r="WIN169" s="170"/>
      <c r="WIO169" s="170"/>
      <c r="WIP169" s="170"/>
      <c r="WIQ169" s="170"/>
      <c r="WIR169" s="170"/>
      <c r="WIS169" s="170"/>
      <c r="WIT169" s="170"/>
      <c r="WIU169" s="170"/>
      <c r="WIV169" s="170"/>
      <c r="WIW169" s="170"/>
      <c r="WIX169" s="170"/>
      <c r="WIY169" s="170"/>
      <c r="WIZ169" s="170"/>
      <c r="WJA169" s="170"/>
      <c r="WJB169" s="170"/>
      <c r="WJC169" s="170"/>
      <c r="WJD169" s="170"/>
      <c r="WJE169" s="170"/>
      <c r="WJF169" s="170"/>
      <c r="WJG169" s="170"/>
      <c r="WJH169" s="170"/>
      <c r="WJI169" s="170"/>
      <c r="WJJ169" s="170"/>
      <c r="WJK169" s="170"/>
      <c r="WJL169" s="170"/>
      <c r="WJM169" s="170"/>
      <c r="WJN169" s="170"/>
      <c r="WJO169" s="170"/>
      <c r="WJP169" s="170"/>
      <c r="WJQ169" s="170"/>
      <c r="WJR169" s="170"/>
      <c r="WJS169" s="170"/>
      <c r="WJT169" s="170"/>
      <c r="WJU169" s="170"/>
      <c r="WJV169" s="170"/>
      <c r="WJW169" s="170"/>
      <c r="WJX169" s="170"/>
      <c r="WJY169" s="170"/>
      <c r="WJZ169" s="170"/>
      <c r="WKA169" s="170"/>
      <c r="WKB169" s="170"/>
      <c r="WKC169" s="170"/>
      <c r="WKD169" s="170"/>
      <c r="WKE169" s="170"/>
      <c r="WKF169" s="170"/>
      <c r="WKG169" s="170"/>
      <c r="WKH169" s="170"/>
      <c r="WKI169" s="170"/>
      <c r="WKJ169" s="170"/>
      <c r="WKK169" s="170"/>
      <c r="WKL169" s="170"/>
      <c r="WKM169" s="170"/>
      <c r="WKN169" s="170"/>
      <c r="WKO169" s="170"/>
      <c r="WKP169" s="170"/>
      <c r="WKQ169" s="170"/>
      <c r="WKR169" s="170"/>
      <c r="WKS169" s="170"/>
      <c r="WKT169" s="170"/>
      <c r="WKU169" s="170"/>
      <c r="WKV169" s="170"/>
      <c r="WKW169" s="170"/>
      <c r="WKX169" s="170"/>
      <c r="WKY169" s="170"/>
      <c r="WKZ169" s="170"/>
      <c r="WLA169" s="170"/>
      <c r="WLB169" s="170"/>
      <c r="WLC169" s="170"/>
      <c r="WLD169" s="170"/>
      <c r="WLE169" s="170"/>
      <c r="WLF169" s="170"/>
      <c r="WLG169" s="170"/>
      <c r="WLH169" s="170"/>
      <c r="WLI169" s="170"/>
      <c r="WLJ169" s="170"/>
      <c r="WLK169" s="170"/>
      <c r="WLL169" s="170"/>
      <c r="WLM169" s="170"/>
      <c r="WLN169" s="170"/>
      <c r="WLO169" s="170"/>
      <c r="WLP169" s="170"/>
      <c r="WLQ169" s="170"/>
      <c r="WLR169" s="170"/>
      <c r="WLS169" s="170"/>
      <c r="WLT169" s="170"/>
      <c r="WLU169" s="170"/>
      <c r="WLV169" s="170"/>
      <c r="WLW169" s="170"/>
      <c r="WLX169" s="170"/>
      <c r="WLY169" s="170"/>
      <c r="WLZ169" s="170"/>
      <c r="WMA169" s="170"/>
      <c r="WMB169" s="170"/>
      <c r="WMC169" s="170"/>
      <c r="WMD169" s="170"/>
      <c r="WME169" s="170"/>
      <c r="WMF169" s="170"/>
      <c r="WMG169" s="170"/>
      <c r="WMH169" s="170"/>
      <c r="WMI169" s="170"/>
      <c r="WMJ169" s="170"/>
      <c r="WMK169" s="170"/>
      <c r="WML169" s="170"/>
      <c r="WMM169" s="170"/>
      <c r="WMN169" s="170"/>
      <c r="WMO169" s="170"/>
      <c r="WMP169" s="170"/>
      <c r="WMQ169" s="170"/>
      <c r="WMR169" s="170"/>
      <c r="WMS169" s="170"/>
      <c r="WMT169" s="170"/>
      <c r="WMU169" s="170"/>
      <c r="WMV169" s="170"/>
      <c r="WMW169" s="170"/>
      <c r="WMX169" s="170"/>
      <c r="WMY169" s="170"/>
      <c r="WMZ169" s="170"/>
      <c r="WNA169" s="170"/>
      <c r="WNB169" s="170"/>
      <c r="WNC169" s="170"/>
      <c r="WND169" s="170"/>
      <c r="WNE169" s="170"/>
      <c r="WNF169" s="170"/>
      <c r="WNG169" s="170"/>
      <c r="WNH169" s="170"/>
      <c r="WNI169" s="170"/>
      <c r="WNJ169" s="170"/>
      <c r="WNK169" s="170"/>
      <c r="WNL169" s="170"/>
      <c r="WNM169" s="170"/>
      <c r="WNN169" s="170"/>
      <c r="WNO169" s="170"/>
      <c r="WNP169" s="170"/>
      <c r="WNQ169" s="170"/>
      <c r="WNR169" s="170"/>
      <c r="WNS169" s="170"/>
      <c r="WNT169" s="170"/>
      <c r="WNU169" s="170"/>
      <c r="WNV169" s="170"/>
      <c r="WNW169" s="170"/>
      <c r="WNX169" s="170"/>
      <c r="WNY169" s="170"/>
      <c r="WNZ169" s="170"/>
      <c r="WOA169" s="170"/>
      <c r="WOB169" s="170"/>
      <c r="WOC169" s="170"/>
      <c r="WOD169" s="170"/>
      <c r="WOE169" s="170"/>
      <c r="WOF169" s="170"/>
      <c r="WOG169" s="170"/>
      <c r="WOH169" s="170"/>
      <c r="WOI169" s="170"/>
      <c r="WOJ169" s="170"/>
      <c r="WOK169" s="170"/>
      <c r="WOL169" s="170"/>
      <c r="WOM169" s="170"/>
      <c r="WON169" s="170"/>
      <c r="WOO169" s="170"/>
      <c r="WOP169" s="170"/>
      <c r="WOQ169" s="170"/>
      <c r="WOR169" s="170"/>
      <c r="WOS169" s="170"/>
      <c r="WOT169" s="170"/>
      <c r="WOU169" s="170"/>
      <c r="WOV169" s="170"/>
      <c r="WOW169" s="170"/>
      <c r="WOX169" s="170"/>
      <c r="WOY169" s="170"/>
      <c r="WOZ169" s="170"/>
      <c r="WPA169" s="170"/>
      <c r="WPB169" s="170"/>
      <c r="WPC169" s="170"/>
      <c r="WPD169" s="170"/>
      <c r="WPE169" s="170"/>
      <c r="WPF169" s="170"/>
      <c r="WPG169" s="170"/>
      <c r="WPH169" s="170"/>
      <c r="WPI169" s="170"/>
      <c r="WPJ169" s="170"/>
      <c r="WPK169" s="170"/>
      <c r="WPL169" s="170"/>
      <c r="WPM169" s="170"/>
      <c r="WPN169" s="170"/>
      <c r="WPO169" s="170"/>
      <c r="WPP169" s="170"/>
      <c r="WPQ169" s="170"/>
      <c r="WPR169" s="170"/>
      <c r="WPS169" s="170"/>
      <c r="WPT169" s="170"/>
      <c r="WPU169" s="170"/>
      <c r="WPV169" s="170"/>
      <c r="WPW169" s="170"/>
      <c r="WPX169" s="170"/>
      <c r="WPY169" s="170"/>
      <c r="WPZ169" s="170"/>
      <c r="WQA169" s="170"/>
      <c r="WQB169" s="170"/>
      <c r="WQC169" s="170"/>
      <c r="WQD169" s="170"/>
      <c r="WQE169" s="170"/>
      <c r="WQF169" s="170"/>
      <c r="WQG169" s="170"/>
      <c r="WQH169" s="170"/>
      <c r="WQI169" s="170"/>
      <c r="WQJ169" s="170"/>
      <c r="WQK169" s="170"/>
      <c r="WQL169" s="170"/>
      <c r="WQM169" s="170"/>
      <c r="WQN169" s="170"/>
      <c r="WQO169" s="170"/>
      <c r="WQP169" s="170"/>
      <c r="WQQ169" s="170"/>
      <c r="WQR169" s="170"/>
      <c r="WQS169" s="170"/>
      <c r="WQT169" s="170"/>
      <c r="WQU169" s="170"/>
      <c r="WQV169" s="170"/>
      <c r="WQW169" s="170"/>
      <c r="WQX169" s="170"/>
      <c r="WQY169" s="170"/>
      <c r="WQZ169" s="170"/>
      <c r="WRA169" s="170"/>
      <c r="WRB169" s="170"/>
      <c r="WRC169" s="170"/>
      <c r="WRD169" s="170"/>
      <c r="WRE169" s="170"/>
      <c r="WRF169" s="170"/>
      <c r="WRG169" s="170"/>
      <c r="WRH169" s="170"/>
      <c r="WRI169" s="170"/>
      <c r="WRJ169" s="170"/>
      <c r="WRK169" s="170"/>
      <c r="WRL169" s="170"/>
      <c r="WRM169" s="170"/>
      <c r="WRN169" s="170"/>
      <c r="WRO169" s="170"/>
      <c r="WRP169" s="170"/>
      <c r="WRQ169" s="170"/>
      <c r="WRR169" s="170"/>
      <c r="WRS169" s="170"/>
      <c r="WRT169" s="170"/>
      <c r="WRU169" s="170"/>
      <c r="WRV169" s="170"/>
      <c r="WRW169" s="170"/>
      <c r="WRX169" s="170"/>
      <c r="WRY169" s="170"/>
      <c r="WRZ169" s="170"/>
      <c r="WSA169" s="170"/>
      <c r="WSB169" s="170"/>
      <c r="WSC169" s="170"/>
      <c r="WSD169" s="170"/>
      <c r="WSE169" s="170"/>
      <c r="WSF169" s="170"/>
      <c r="WSG169" s="170"/>
      <c r="WSH169" s="170"/>
      <c r="WSI169" s="170"/>
      <c r="WSJ169" s="170"/>
      <c r="WSK169" s="170"/>
      <c r="WSL169" s="170"/>
      <c r="WSM169" s="170"/>
      <c r="WSN169" s="170"/>
      <c r="WSO169" s="170"/>
      <c r="WSP169" s="170"/>
      <c r="WSQ169" s="170"/>
      <c r="WSR169" s="170"/>
      <c r="WSS169" s="170"/>
      <c r="WST169" s="170"/>
      <c r="WSU169" s="170"/>
      <c r="WSV169" s="170"/>
      <c r="WSW169" s="170"/>
      <c r="WSX169" s="170"/>
      <c r="WSY169" s="170"/>
      <c r="WSZ169" s="170"/>
      <c r="WTA169" s="170"/>
      <c r="WTB169" s="170"/>
      <c r="WTC169" s="170"/>
      <c r="WTD169" s="170"/>
      <c r="WTE169" s="170"/>
      <c r="WTF169" s="170"/>
      <c r="WTG169" s="170"/>
      <c r="WTH169" s="170"/>
      <c r="WTI169" s="170"/>
      <c r="WTJ169" s="170"/>
      <c r="WTK169" s="170"/>
      <c r="WTL169" s="170"/>
      <c r="WTM169" s="170"/>
      <c r="WTN169" s="170"/>
      <c r="WTO169" s="170"/>
      <c r="WTP169" s="170"/>
      <c r="WTQ169" s="170"/>
      <c r="WTR169" s="170"/>
      <c r="WTS169" s="170"/>
      <c r="WTT169" s="170"/>
      <c r="WTU169" s="170"/>
      <c r="WTV169" s="170"/>
      <c r="WTW169" s="170"/>
      <c r="WTX169" s="170"/>
      <c r="WTY169" s="170"/>
      <c r="WTZ169" s="170"/>
      <c r="WUA169" s="170"/>
      <c r="WUB169" s="170"/>
      <c r="WUC169" s="170"/>
      <c r="WUD169" s="170"/>
      <c r="WUE169" s="170"/>
      <c r="WUF169" s="170"/>
      <c r="WUG169" s="170"/>
      <c r="WUH169" s="170"/>
      <c r="WUI169" s="170"/>
      <c r="WUJ169" s="170"/>
      <c r="WUK169" s="170"/>
      <c r="WUL169" s="170"/>
      <c r="WUM169" s="170"/>
      <c r="WUN169" s="170"/>
      <c r="WUO169" s="170"/>
      <c r="WUP169" s="170"/>
      <c r="WUQ169" s="170"/>
      <c r="WUR169" s="170"/>
      <c r="WUS169" s="170"/>
      <c r="WUT169" s="170"/>
      <c r="WUU169" s="170"/>
      <c r="WUV169" s="170"/>
      <c r="WUW169" s="170"/>
      <c r="WUX169" s="170"/>
      <c r="WUY169" s="170"/>
      <c r="WUZ169" s="170"/>
      <c r="WVA169" s="170"/>
      <c r="WVB169" s="170"/>
      <c r="WVC169" s="170"/>
      <c r="WVD169" s="170"/>
      <c r="WVE169" s="170"/>
      <c r="WVF169" s="170"/>
      <c r="WVG169" s="170"/>
      <c r="WVH169" s="170"/>
      <c r="WVI169" s="170"/>
      <c r="WVJ169" s="170"/>
      <c r="WVK169" s="170"/>
      <c r="WVL169" s="170"/>
      <c r="WVM169" s="170"/>
      <c r="WVN169" s="170"/>
      <c r="WVO169" s="170"/>
      <c r="WVP169" s="170"/>
      <c r="WVQ169" s="170"/>
      <c r="WVR169" s="170"/>
      <c r="WVS169" s="170"/>
      <c r="WVT169" s="170"/>
      <c r="WVU169" s="170"/>
      <c r="WVV169" s="170"/>
      <c r="WVW169" s="170"/>
      <c r="WVX169" s="170"/>
      <c r="WVY169" s="170"/>
      <c r="WVZ169" s="170"/>
      <c r="WWA169" s="170"/>
      <c r="WWB169" s="170"/>
      <c r="WWC169" s="170"/>
      <c r="WWD169" s="170"/>
      <c r="WWE169" s="170"/>
      <c r="WWF169" s="170"/>
      <c r="WWG169" s="170"/>
      <c r="WWH169" s="170"/>
      <c r="WWI169" s="170"/>
      <c r="WWJ169" s="170"/>
      <c r="WWK169" s="170"/>
      <c r="WWL169" s="170"/>
      <c r="WWM169" s="170"/>
      <c r="WWN169" s="170"/>
      <c r="WWO169" s="170"/>
      <c r="WWP169" s="170"/>
      <c r="WWQ169" s="170"/>
      <c r="WWR169" s="170"/>
      <c r="WWS169" s="170"/>
      <c r="WWT169" s="170"/>
      <c r="WWU169" s="170"/>
      <c r="WWV169" s="170"/>
      <c r="WWW169" s="170"/>
      <c r="WWX169" s="170"/>
      <c r="WWY169" s="170"/>
      <c r="WWZ169" s="170"/>
      <c r="WXA169" s="170"/>
      <c r="WXB169" s="170"/>
      <c r="WXC169" s="170"/>
      <c r="WXD169" s="170"/>
      <c r="WXE169" s="170"/>
      <c r="WXF169" s="170"/>
      <c r="WXG169" s="170"/>
      <c r="WXH169" s="170"/>
      <c r="WXI169" s="170"/>
      <c r="WXJ169" s="170"/>
      <c r="WXK169" s="170"/>
      <c r="WXL169" s="170"/>
      <c r="WXM169" s="170"/>
      <c r="WXN169" s="170"/>
      <c r="WXO169" s="170"/>
      <c r="WXP169" s="170"/>
      <c r="WXQ169" s="170"/>
      <c r="WXR169" s="170"/>
      <c r="WXS169" s="170"/>
      <c r="WXT169" s="170"/>
      <c r="WXU169" s="170"/>
      <c r="WXV169" s="170"/>
      <c r="WXW169" s="170"/>
      <c r="WXX169" s="170"/>
      <c r="WXY169" s="170"/>
      <c r="WXZ169" s="170"/>
      <c r="WYA169" s="170"/>
      <c r="WYB169" s="170"/>
      <c r="WYC169" s="170"/>
      <c r="WYD169" s="170"/>
      <c r="WYE169" s="170"/>
      <c r="WYF169" s="170"/>
      <c r="WYG169" s="170"/>
      <c r="WYH169" s="170"/>
      <c r="WYI169" s="170"/>
      <c r="WYJ169" s="170"/>
      <c r="WYK169" s="170"/>
      <c r="WYL169" s="170"/>
      <c r="WYM169" s="170"/>
      <c r="WYN169" s="170"/>
      <c r="WYO169" s="170"/>
      <c r="WYP169" s="170"/>
      <c r="WYQ169" s="170"/>
      <c r="WYR169" s="170"/>
      <c r="WYS169" s="170"/>
      <c r="WYT169" s="170"/>
      <c r="WYU169" s="170"/>
      <c r="WYV169" s="170"/>
      <c r="WYW169" s="170"/>
      <c r="WYX169" s="170"/>
      <c r="WYY169" s="170"/>
      <c r="WYZ169" s="170"/>
      <c r="WZA169" s="170"/>
      <c r="WZB169" s="170"/>
      <c r="WZC169" s="170"/>
      <c r="WZD169" s="170"/>
      <c r="WZE169" s="170"/>
      <c r="WZF169" s="170"/>
      <c r="WZG169" s="170"/>
      <c r="WZH169" s="170"/>
      <c r="WZI169" s="170"/>
      <c r="WZJ169" s="170"/>
      <c r="WZK169" s="170"/>
      <c r="WZL169" s="170"/>
      <c r="WZM169" s="170"/>
      <c r="WZN169" s="170"/>
      <c r="WZO169" s="170"/>
      <c r="WZP169" s="170"/>
      <c r="WZQ169" s="170"/>
      <c r="WZR169" s="170"/>
      <c r="WZS169" s="170"/>
      <c r="WZT169" s="170"/>
      <c r="WZU169" s="170"/>
      <c r="WZV169" s="170"/>
      <c r="WZW169" s="170"/>
      <c r="WZX169" s="170"/>
      <c r="WZY169" s="170"/>
      <c r="WZZ169" s="170"/>
      <c r="XAA169" s="170"/>
      <c r="XAB169" s="170"/>
      <c r="XAC169" s="170"/>
      <c r="XAD169" s="170"/>
      <c r="XAE169" s="170"/>
      <c r="XAF169" s="170"/>
      <c r="XAG169" s="170"/>
      <c r="XAH169" s="170"/>
      <c r="XAI169" s="170"/>
      <c r="XAJ169" s="170"/>
      <c r="XAK169" s="170"/>
      <c r="XAL169" s="170"/>
      <c r="XAM169" s="170"/>
      <c r="XAN169" s="170"/>
      <c r="XAO169" s="170"/>
      <c r="XAP169" s="170"/>
      <c r="XAQ169" s="170"/>
      <c r="XAR169" s="170"/>
      <c r="XAS169" s="170"/>
      <c r="XAT169" s="170"/>
      <c r="XAU169" s="170"/>
      <c r="XAV169" s="170"/>
      <c r="XAW169" s="170"/>
      <c r="XAX169" s="170"/>
      <c r="XAY169" s="170"/>
      <c r="XAZ169" s="170"/>
    </row>
    <row r="170" spans="1:16276" ht="15.75" thickTop="1" x14ac:dyDescent="0.25"/>
    <row r="172" spans="1:16276" x14ac:dyDescent="0.25">
      <c r="A172" s="230" t="str">
        <f>IF('Décision &amp; recommandations'!E14=2,RF!A3,
IF('Décision &amp; recommandations'!E14=3,RF!A4,
IF('Décision &amp; recommandations'!E14=4,RF!A5,
IF('Décision &amp; recommandations'!E14=5,RF!A6,
IF('Décision &amp; recommandations'!E14=6,RF!A7,
IF('Décision &amp; recommandations'!E14=7,RF!A8,
IF('Décision &amp; recommandations'!E14=8,RF!A9,
IF('Décision &amp; recommandations'!E14=9,RF!A10,
IF('Décision &amp; recommandations'!E14=10,RF!A11,
IF('Décision &amp; recommandations'!E14=11,RF!A12,
IF('Décision &amp; recommandations'!E14=12,RF!A13,
IF('Décision &amp; recommandations'!E14=13,RF!A14,))))))))))))</f>
        <v xml:space="preserve">A.1.1. L’institution propose une offre de formation en adéquation avec ses missions, son environnement (politique, scientifique, socio-professionnel) et le contexte international </v>
      </c>
      <c r="B172" s="230"/>
      <c r="D172" s="231" t="str">
        <f>IF('Décision &amp; recommandations'!D14&lt;&gt;"",'Décision &amp; recommandations'!D14,"")</f>
        <v/>
      </c>
      <c r="E172" s="231"/>
      <c r="F172" s="231"/>
      <c r="G172" s="231"/>
    </row>
    <row r="173" spans="1:16276" x14ac:dyDescent="0.25">
      <c r="A173" s="230"/>
      <c r="B173" s="230"/>
      <c r="D173" s="231"/>
      <c r="E173" s="231"/>
      <c r="F173" s="231"/>
      <c r="G173" s="231"/>
    </row>
    <row r="175" spans="1:16276" ht="15" customHeight="1" x14ac:dyDescent="0.25">
      <c r="A175" s="230" t="str">
        <f>IF('Décision &amp; recommandations'!E15=2,RF!A3,
IF('Décision &amp; recommandations'!E15=3,RF!A4,
IF('Décision &amp; recommandations'!E15=4,RF!A5,
IF('Décision &amp; recommandations'!E15=5,RF!A6,
IF('Décision &amp; recommandations'!E15=6,RF!A7,
IF('Décision &amp; recommandations'!E15=7,RF!A8,
IF('Décision &amp; recommandations'!E15=8,RF!A9,
IF('Décision &amp; recommandations'!E15=9,RF!A10,
IF('Décision &amp; recommandations'!E15=10,RF!A11,
IF('Décision &amp; recommandations'!E15=11,RF!A12,
IF('Décision &amp; recommandations'!E15=12,RF!A13,
IF('Décision &amp; recommandations'!E15=13,RF!A14,""))))))))))))</f>
        <v>A.1.2 .L’offre de FOAD/FAD intègre une stratégie d’apprentissage en ligne et dispose d’un environnement propice aux TICE (infothèque, espaces de connexion, bibliothèque virtuelle).</v>
      </c>
      <c r="B175" s="230"/>
      <c r="D175" s="231" t="str">
        <f>IF('Décision &amp; recommandations'!D15&lt;&gt;"",'Décision &amp; recommandations'!D15,"")</f>
        <v/>
      </c>
      <c r="E175" s="231"/>
      <c r="F175" s="231"/>
      <c r="G175" s="231"/>
    </row>
    <row r="176" spans="1:16276" x14ac:dyDescent="0.25">
      <c r="A176" s="230"/>
      <c r="B176" s="230"/>
      <c r="D176" s="231"/>
      <c r="E176" s="231"/>
      <c r="F176" s="231"/>
      <c r="G176" s="231"/>
    </row>
    <row r="178" spans="1:7" ht="15" customHeight="1" x14ac:dyDescent="0.25">
      <c r="A178" s="228" t="str">
        <f>IF('Décision &amp; recommandations'!E16=2,RF!A3,
IF('Décision &amp; recommandations'!E16=3,RF!A4,
IF('Décision &amp; recommandations'!E16=4,RF!A5,
IF('Décision &amp; recommandations'!E16=5,RF!A6,
IF('Décision &amp; recommandations'!E16=6,RF!A7,
IF('Décision &amp; recommandations'!E16=7,RF!A8,
IF('Décision &amp; recommandations'!E16=8,RF!A9,
IF('Décision &amp; recommandations'!E16=9,RF!A10,
IF('Décision &amp; recommandations'!E16=10,RF!A11,
IF('Décision &amp; recommandations'!E16=11,RF!A12,
IF('Décision &amp; recommandations'!E16=12,RF!A13,
IF('Décision &amp; recommandations'!E16=13,RF!A14,""))))))))))))</f>
        <v>A.1.3  L’institution est engagée dans l’innovation</v>
      </c>
      <c r="B178" s="228"/>
      <c r="D178" s="231" t="str">
        <f>IF('Décision &amp; recommandations'!D16&lt;&gt;"",'Décision &amp; recommandations'!D16,"")</f>
        <v/>
      </c>
      <c r="E178" s="231"/>
      <c r="F178" s="231"/>
      <c r="G178" s="231"/>
    </row>
    <row r="179" spans="1:7" x14ac:dyDescent="0.25">
      <c r="A179" s="228"/>
      <c r="B179" s="228"/>
      <c r="D179" s="231"/>
      <c r="E179" s="231"/>
      <c r="F179" s="231"/>
      <c r="G179" s="231"/>
    </row>
    <row r="181" spans="1:7" ht="15" customHeight="1" x14ac:dyDescent="0.25">
      <c r="A181" s="228" t="str">
        <f>IF('Décision &amp; recommandations'!E17=2,RF!A3,
IF('Décision &amp; recommandations'!E17=3,RF!A4,
IF('Décision &amp; recommandations'!E17=4,RF!A5,
IF('Décision &amp; recommandations'!E17=5,RF!A6,
IF('Décision &amp; recommandations'!E17=6,RF!A7,
IF('Décision &amp; recommandations'!E17=7,RF!A8,
IF('Décision &amp; recommandations'!E17=8,RF!A9,
IF('Décision &amp; recommandations'!E17=9,RF!A10,
IF('Décision &amp; recommandations'!E17=10,RF!A11,
IF('Décision &amp; recommandations'!E17=11,RF!A12,
IF('Décision &amp; recommandations'!E17=12,RF!A13,
IF('Décision &amp; recommandations'!E17=13,RF!A14,""))))))))))))</f>
        <v>A.1.4  Le programme est ouvert à la communauté</v>
      </c>
      <c r="B181" s="228"/>
      <c r="D181" s="231" t="str">
        <f>IF('Décision &amp; recommandations'!D17&lt;&gt;"",'Décision &amp; recommandations'!D17,"")</f>
        <v/>
      </c>
      <c r="E181" s="231"/>
      <c r="F181" s="231"/>
      <c r="G181" s="231"/>
    </row>
    <row r="182" spans="1:7" x14ac:dyDescent="0.25">
      <c r="A182" s="228"/>
      <c r="B182" s="228"/>
      <c r="D182" s="231"/>
      <c r="E182" s="231"/>
      <c r="F182" s="231"/>
      <c r="G182" s="231"/>
    </row>
    <row r="184" spans="1:7" ht="15" customHeight="1" x14ac:dyDescent="0.25">
      <c r="A184" s="229" t="str">
        <f>IF('Décision &amp; recommandations'!E18=2,RF!A3,
IF('Décision &amp; recommandations'!E18=3,RF!A4,
IF('Décision &amp; recommandations'!E18=4,RF!A5,
IF('Décision &amp; recommandations'!E18=5,RF!A6,
IF('Décision &amp; recommandations'!E18=6,RF!A7,
IF('Décision &amp; recommandations'!E18=7,RF!A8,
IF('Décision &amp; recommandations'!E18=8,RF!A9,
IF('Décision &amp; recommandations'!E18=9,RF!A10,
IF('Décision &amp; recommandations'!E18=10,RF!A11,
IF('Décision &amp; recommandations'!E18=11,RF!A12,
IF('Décision &amp; recommandations'!E18=12,RF!A13,
IF('Décision &amp; recommandations'!E18=13,RF!A14,""))))))))))))</f>
        <v xml:space="preserve">A.2.1  L’institution dispose d’un mécanisme de gestion des ressources pour l’apprentissage </v>
      </c>
      <c r="B184" s="229"/>
      <c r="D184" s="231" t="str">
        <f>IF('Décision &amp; recommandations'!D18&lt;&gt;"",'Décision &amp; recommandations'!D18,"")</f>
        <v/>
      </c>
      <c r="E184" s="231"/>
      <c r="F184" s="231"/>
      <c r="G184" s="231"/>
    </row>
    <row r="185" spans="1:7" x14ac:dyDescent="0.25">
      <c r="A185" s="229"/>
      <c r="B185" s="229"/>
      <c r="D185" s="231"/>
      <c r="E185" s="231"/>
      <c r="F185" s="231"/>
      <c r="G185" s="231"/>
    </row>
    <row r="187" spans="1:7" x14ac:dyDescent="0.25">
      <c r="A187" s="229" t="str">
        <f>IF('Décision &amp; recommandations'!E19=2,RF!A3,
IF('Décision &amp; recommandations'!E19=3,RF!A4,
IF('Décision &amp; recommandations'!E19=4,RF!A5,
IF('Décision &amp; recommandations'!E19=5,RF!A6,
IF('Décision &amp; recommandations'!E19=6,RF!A7,
IF('Décision &amp; recommandations'!E19=7,RF!A8,
IF('Décision &amp; recommandations'!E19=8,RF!A9,
IF('Décision &amp; recommandations'!E19=9,RF!A10,
IF('Décision &amp; recommandations'!E19=10,RF!A11,
IF('Décision &amp; recommandations'!E19=11,RF!A12,
IF('Décision &amp; recommandations'!E19=12,RF!A13,
IF('Décision &amp; recommandations'!E19=13,RF!A14,""))))))))))))</f>
        <v>A.2.2  L’institution met à la disposition des apprenants un système d’information</v>
      </c>
      <c r="B187" s="229"/>
      <c r="D187" s="231" t="str">
        <f>IF('Décision &amp; recommandations'!D19&lt;&gt;"",'Décision &amp; recommandations'!D19,"")</f>
        <v/>
      </c>
      <c r="E187" s="231"/>
      <c r="F187" s="231"/>
      <c r="G187" s="231"/>
    </row>
    <row r="188" spans="1:7" x14ac:dyDescent="0.25">
      <c r="A188" s="229"/>
      <c r="B188" s="229"/>
      <c r="D188" s="231"/>
      <c r="E188" s="231"/>
      <c r="F188" s="231"/>
      <c r="G188" s="231"/>
    </row>
    <row r="190" spans="1:7" x14ac:dyDescent="0.25">
      <c r="A190" s="230" t="str">
        <f>IF('Décision &amp; recommandations'!E20=2,RF!A3,
IF('Décision &amp; recommandations'!E20=3,RF!A4,
IF('Décision &amp; recommandations'!E20=4,RF!A5,
IF('Décision &amp; recommandations'!E20=5,RF!A6,
IF('Décision &amp; recommandations'!E20=6,RF!A7,
IF('Décision &amp; recommandations'!E20=7,RF!A8,
IF('Décision &amp; recommandations'!E20=8,RF!A9,
IF('Décision &amp; recommandations'!E20=9,RF!A10,
IF('Décision &amp; recommandations'!E20=10,RF!A11,
IF('Décision &amp; recommandations'!E20=11,RF!A12,
IF('Décision &amp; recommandations'!E20=12,RF!A13,
IF('Décision &amp; recommandations'!E20=13,RF!A14,""))))))))))))</f>
        <v>A.2.3  L’institution est engagée dans la formation et l’accompagnement du personnel impliqué dans la FOAD</v>
      </c>
      <c r="B190" s="230"/>
      <c r="D190" s="231" t="str">
        <f>IF('Décision &amp; recommandations'!D20&lt;&gt;"",'Décision &amp; recommandations'!D20,"")</f>
        <v/>
      </c>
      <c r="E190" s="231"/>
      <c r="F190" s="231"/>
      <c r="G190" s="231"/>
    </row>
    <row r="191" spans="1:7" x14ac:dyDescent="0.25">
      <c r="A191" s="230"/>
      <c r="B191" s="230"/>
      <c r="D191" s="231"/>
      <c r="E191" s="231"/>
      <c r="F191" s="231"/>
      <c r="G191" s="231"/>
    </row>
    <row r="193" spans="1:7" x14ac:dyDescent="0.25">
      <c r="A193" s="235" t="str">
        <f>IF('Décision &amp; recommandations'!E21=2,RF!A3,
IF('Décision &amp; recommandations'!E21=3,RF!A4,
IF('Décision &amp; recommandations'!E21=4,RF!A5,
IF('Décision &amp; recommandations'!E21=5,RF!A6,
IF('Décision &amp; recommandations'!E21=6,RF!A7,
IF('Décision &amp; recommandations'!E21=7,RF!A8,
IF('Décision &amp; recommandations'!E21=8,RF!A9,
IF('Décision &amp; recommandations'!E21=9,RF!A10,
IF('Décision &amp; recommandations'!E21=10,RF!A11,
IF('Décision &amp; recommandations'!E21=11,RF!A12,
IF('Décision &amp; recommandations'!E21=12,RF!A13,
IF('Décision &amp; recommandations'!E21=13,RF!A14,""))))))))))))</f>
        <v>A.2.4  L’institution dispose d’outils et de mécanismes garantissant la sécurité et le fonctionnement de la FOAD</v>
      </c>
      <c r="B193" s="235"/>
      <c r="D193" s="231" t="str">
        <f>IF('Décision &amp; recommandations'!D21&lt;&gt;"",'Décision &amp; recommandations'!D21,"")</f>
        <v/>
      </c>
      <c r="E193" s="231"/>
      <c r="F193" s="231"/>
      <c r="G193" s="231"/>
    </row>
    <row r="194" spans="1:7" x14ac:dyDescent="0.25">
      <c r="A194" s="235"/>
      <c r="B194" s="235"/>
      <c r="D194" s="231"/>
      <c r="E194" s="231"/>
      <c r="F194" s="231"/>
      <c r="G194" s="231"/>
    </row>
    <row r="196" spans="1:7" x14ac:dyDescent="0.25">
      <c r="A196" s="234" t="str">
        <f>IF('Décision &amp; recommandations'!E22=2,RF!A3,
IF('Décision &amp; recommandations'!E22=3,RF!A4,
IF('Décision &amp; recommandations'!E22=4,RF!A5,
IF('Décision &amp; recommandations'!E22=5,RF!A6,
IF('Décision &amp; recommandations'!E22=6,RF!A7,
IF('Décision &amp; recommandations'!E22=7,RF!A8,
IF('Décision &amp; recommandations'!E22=8,RF!A9,
IF('Décision &amp; recommandations'!E22=9,RF!A10,
IF('Décision &amp; recommandations'!E22=10,RF!A11,
IF('Décision &amp; recommandations'!E22=11,RF!A12,
IF('Décision &amp; recommandations'!E22=12,RF!A13,
IF('Décision &amp; recommandations'!E22=13,RF!A14,""))))))))))))</f>
        <v/>
      </c>
      <c r="B196" s="234"/>
      <c r="D196" s="231" t="str">
        <f>IF('Décision &amp; recommandations'!D22&lt;&gt;"",'Décision &amp; recommandations'!D22,"")</f>
        <v/>
      </c>
      <c r="E196" s="231"/>
      <c r="F196" s="231"/>
      <c r="G196" s="231"/>
    </row>
    <row r="197" spans="1:7" x14ac:dyDescent="0.25">
      <c r="A197" s="234"/>
      <c r="B197" s="234"/>
      <c r="D197" s="231"/>
      <c r="E197" s="231"/>
      <c r="F197" s="231"/>
      <c r="G197" s="231"/>
    </row>
    <row r="201" spans="1:7" x14ac:dyDescent="0.25">
      <c r="A201" s="234" t="str">
        <f>IF('Décision &amp; recommandations'!E23=2,RF!A3,
IF('Décision &amp; recommandations'!E23=3,RF!A4,
IF('Décision &amp; recommandations'!E23=4,RF!A5,
IF('Décision &amp; recommandations'!E23=5,RF!A6,
IF('Décision &amp; recommandations'!E23=6,RF!A7,
IF('Décision &amp; recommandations'!E23=7,RF!A8,
IF('Décision &amp; recommandations'!E23=8,RF!A9,
IF('Décision &amp; recommandations'!E23=9,RF!A10,
IF('Décision &amp; recommandations'!E23=10,RF!A11,
IF('Décision &amp; recommandations'!E23=11,RF!A12,
IF('Décision &amp; recommandations'!E23=12,RF!A13,
IF('Décision &amp; recommandations'!E23=13,RF!A14,""))))))))))))</f>
        <v/>
      </c>
      <c r="B201" s="234"/>
      <c r="D201" s="231" t="str">
        <f>IF('Décision &amp; recommandations'!D23&lt;&gt;"",'Décision &amp; recommandations'!D23,"")</f>
        <v/>
      </c>
      <c r="E201" s="231"/>
      <c r="F201" s="231"/>
      <c r="G201" s="231"/>
    </row>
    <row r="202" spans="1:7" x14ac:dyDescent="0.25">
      <c r="A202" s="234"/>
      <c r="B202" s="234"/>
      <c r="D202" s="231"/>
      <c r="E202" s="231"/>
      <c r="F202" s="231"/>
      <c r="G202" s="231"/>
    </row>
    <row r="204" spans="1:7" x14ac:dyDescent="0.25">
      <c r="A204" s="234" t="str">
        <f>IF('Décision &amp; recommandations'!E24=2,RF!A3,
IF('Décision &amp; recommandations'!E24=3,RF!A4,
IF('Décision &amp; recommandations'!E24=4,RF!A5,
IF('Décision &amp; recommandations'!E24=5,RF!A6,
IF('Décision &amp; recommandations'!E24=6,RF!A7,
IF('Décision &amp; recommandations'!E24=7,RF!A8,
IF('Décision &amp; recommandations'!E24=8,RF!A9,
IF('Décision &amp; recommandations'!E24=9,RF!A10,
IF('Décision &amp; recommandations'!E24=10,RF!A11,
IF('Décision &amp; recommandations'!E24=11,RF!A12,
IF('Décision &amp; recommandations'!E24=12,RF!A13,
IF('Décision &amp; recommandations'!E24=13,RF!A14,""))))))))))))</f>
        <v/>
      </c>
      <c r="B204" s="234"/>
      <c r="D204" s="231" t="str">
        <f>IF('Décision &amp; recommandations'!D24&lt;&gt;"",'Décision &amp; recommandations'!D24,"")</f>
        <v/>
      </c>
      <c r="E204" s="231"/>
      <c r="F204" s="231"/>
      <c r="G204" s="231"/>
    </row>
    <row r="205" spans="1:7" x14ac:dyDescent="0.25">
      <c r="A205" s="234"/>
      <c r="B205" s="234"/>
      <c r="D205" s="231"/>
      <c r="E205" s="231"/>
      <c r="F205" s="231"/>
      <c r="G205" s="231"/>
    </row>
    <row r="207" spans="1:7" x14ac:dyDescent="0.25">
      <c r="A207" s="234" t="str">
        <f>IF('Décision &amp; recommandations'!E25=2,RF!A3,
IF('Décision &amp; recommandations'!E25=3,RF!A4,
IF('Décision &amp; recommandations'!E25=4,RF!A5,
IF('Décision &amp; recommandations'!E25=5,RF!A6,
IF('Décision &amp; recommandations'!E25=6,RF!A7,
IF('Décision &amp; recommandations'!E25=7,RF!A8,
IF('Décision &amp; recommandations'!E25=8,RF!A9,
IF('Décision &amp; recommandations'!E25=9,RF!A10,
IF('Décision &amp; recommandations'!E25=10,RF!A11,
IF('Décision &amp; recommandations'!E25=11,RF!A12,
IF('Décision &amp; recommandations'!E25=12,RF!A13,
IF('Décision &amp; recommandations'!E25=13,RF!A14,""))))))))))))</f>
        <v/>
      </c>
      <c r="B207" s="234"/>
      <c r="D207" s="231" t="str">
        <f>IF('Décision &amp; recommandations'!D25&lt;&gt;"",'Décision &amp; recommandations'!D25,"")</f>
        <v/>
      </c>
      <c r="E207" s="231"/>
      <c r="F207" s="231"/>
      <c r="G207" s="231"/>
    </row>
    <row r="208" spans="1:7" x14ac:dyDescent="0.25">
      <c r="A208" s="234"/>
      <c r="B208" s="234"/>
      <c r="D208" s="231"/>
      <c r="E208" s="231"/>
      <c r="F208" s="231"/>
      <c r="G208" s="231"/>
    </row>
    <row r="210" spans="1:7" x14ac:dyDescent="0.25">
      <c r="A210" s="234"/>
      <c r="B210" s="234"/>
      <c r="D210" s="231" t="str">
        <f>IF('Décision &amp; recommandations'!D26&lt;&gt;"",'Décision &amp; recommandations'!D26,"")</f>
        <v/>
      </c>
      <c r="E210" s="231"/>
      <c r="F210" s="231"/>
      <c r="G210" s="231"/>
    </row>
    <row r="211" spans="1:7" x14ac:dyDescent="0.25">
      <c r="A211" s="234"/>
      <c r="B211" s="234"/>
      <c r="D211" s="231"/>
      <c r="E211" s="231"/>
      <c r="F211" s="231"/>
      <c r="G211" s="231"/>
    </row>
    <row r="213" spans="1:7" x14ac:dyDescent="0.25">
      <c r="A213" s="234" t="str">
        <f>IF('Décision &amp; recommandations'!E26=2,RF!A3,
IF('Décision &amp; recommandations'!E26=3,RF!A4,
IF('Décision &amp; recommandations'!E26=4,RF!A5,
IF('Décision &amp; recommandations'!E26=5,RF!A6,
IF('Décision &amp; recommandations'!E26=6,RF!A7,
IF('Décision &amp; recommandations'!E26=7,RF!A8,
IF('Décision &amp; recommandations'!E26=8,RF!A9,
IF('Décision &amp; recommandations'!E26=9,RF!A10,
IF('Décision &amp; recommandations'!E26=10,RF!A11,
IF('Décision &amp; recommandations'!E26=11,RF!A12,
IF('Décision &amp; recommandations'!E26=12,RF!A13,
IF('Décision &amp; recommandations'!E26=13,RF!A14,""))))))))))))</f>
        <v/>
      </c>
      <c r="B213" s="234"/>
      <c r="D213" s="231" t="str">
        <f>IF('Décision &amp; recommandations'!D27&lt;&gt;"",'Décision &amp; recommandations'!D27,"")</f>
        <v/>
      </c>
      <c r="E213" s="231"/>
      <c r="F213" s="231"/>
      <c r="G213" s="231"/>
    </row>
    <row r="214" spans="1:7" x14ac:dyDescent="0.25">
      <c r="A214" s="234"/>
      <c r="B214" s="234"/>
      <c r="D214" s="231"/>
      <c r="E214" s="231"/>
      <c r="F214" s="231"/>
      <c r="G214" s="231"/>
    </row>
    <row r="216" spans="1:7" x14ac:dyDescent="0.25">
      <c r="A216" s="234" t="str">
        <f>IF('Décision &amp; recommandations'!E27=2,RF!A3,
IF('Décision &amp; recommandations'!E27=3,RF!A4,
IF('Décision &amp; recommandations'!E27=4,RF!A5,
IF('Décision &amp; recommandations'!E27=5,RF!A6,
IF('Décision &amp; recommandations'!E27=6,RF!A7,
IF('Décision &amp; recommandations'!E27=7,RF!A8,
IF('Décision &amp; recommandations'!E27=8,RF!A9,
IF('Décision &amp; recommandations'!E27=9,RF!A10,
IF('Décision &amp; recommandations'!E27=10,RF!A11,
IF('Décision &amp; recommandations'!E27=11,RF!A12,
IF('Décision &amp; recommandations'!E27=12,RF!A13,
IF('Décision &amp; recommandations'!E27=13,RF!A14,""))))))))))))</f>
        <v/>
      </c>
      <c r="B216" s="234"/>
      <c r="D216" s="231" t="str">
        <f>IF('Décision &amp; recommandations'!D28&lt;&gt;"",'Décision &amp; recommandations'!D28,"")</f>
        <v/>
      </c>
      <c r="E216" s="231"/>
      <c r="F216" s="231"/>
      <c r="G216" s="231"/>
    </row>
    <row r="217" spans="1:7" x14ac:dyDescent="0.25">
      <c r="A217" s="234"/>
      <c r="B217" s="234"/>
      <c r="D217" s="231"/>
      <c r="E217" s="231"/>
      <c r="F217" s="231"/>
      <c r="G217" s="231"/>
    </row>
    <row r="219" spans="1:7" x14ac:dyDescent="0.25">
      <c r="A219" s="234" t="str">
        <f>IF('Décision &amp; recommandations'!E28=2,RF!A3,
IF('Décision &amp; recommandations'!E28=3,RF!A4,
IF('Décision &amp; recommandations'!E28=4,RF!A5,
IF('Décision &amp; recommandations'!E28=5,RF!A6,
IF('Décision &amp; recommandations'!E28=6,RF!A7,
IF('Décision &amp; recommandations'!E28=7,RF!A8,
IF('Décision &amp; recommandations'!E28=8,RF!A9,
IF('Décision &amp; recommandations'!E28=9,RF!A10,
IF('Décision &amp; recommandations'!E28=10,RF!A11,
IF('Décision &amp; recommandations'!E28=11,RF!A12,
IF('Décision &amp; recommandations'!E28=12,RF!A13,
IF('Décision &amp; recommandations'!E28=13,RF!A14,""))))))))))))</f>
        <v/>
      </c>
      <c r="B219" s="234"/>
      <c r="D219" s="231" t="str">
        <f>IF('Décision &amp; recommandations'!D29&lt;&gt;"",'Décision &amp; recommandations'!D29,"")</f>
        <v/>
      </c>
      <c r="E219" s="231"/>
      <c r="F219" s="231"/>
      <c r="G219" s="231"/>
    </row>
    <row r="220" spans="1:7" x14ac:dyDescent="0.25">
      <c r="A220" s="234"/>
      <c r="B220" s="234"/>
      <c r="D220" s="231"/>
      <c r="E220" s="231"/>
      <c r="F220" s="231"/>
      <c r="G220" s="231"/>
    </row>
  </sheetData>
  <mergeCells count="2466">
    <mergeCell ref="D213:G214"/>
    <mergeCell ref="D216:G217"/>
    <mergeCell ref="D219:G220"/>
    <mergeCell ref="C17:F17"/>
    <mergeCell ref="B156:E156"/>
    <mergeCell ref="B32:B35"/>
    <mergeCell ref="B36:B39"/>
    <mergeCell ref="D193:G194"/>
    <mergeCell ref="D196:G197"/>
    <mergeCell ref="D201:G202"/>
    <mergeCell ref="D204:G205"/>
    <mergeCell ref="D207:G208"/>
    <mergeCell ref="D210:G211"/>
    <mergeCell ref="A210:B211"/>
    <mergeCell ref="A213:B214"/>
    <mergeCell ref="A216:B217"/>
    <mergeCell ref="A219:B220"/>
    <mergeCell ref="D175:G176"/>
    <mergeCell ref="D178:G179"/>
    <mergeCell ref="D181:G182"/>
    <mergeCell ref="D184:G185"/>
    <mergeCell ref="D187:G188"/>
    <mergeCell ref="D190:G191"/>
    <mergeCell ref="A190:B191"/>
    <mergeCell ref="A193:B194"/>
    <mergeCell ref="A196:B197"/>
    <mergeCell ref="A201:B202"/>
    <mergeCell ref="A204:B205"/>
    <mergeCell ref="A207:B208"/>
    <mergeCell ref="A175:B176"/>
    <mergeCell ref="D172:G173"/>
    <mergeCell ref="A178:B179"/>
    <mergeCell ref="A181:B182"/>
    <mergeCell ref="A184:B185"/>
    <mergeCell ref="A187:B188"/>
    <mergeCell ref="WZU169:XAA169"/>
    <mergeCell ref="XAB169:XAH169"/>
    <mergeCell ref="XAI169:XAO169"/>
    <mergeCell ref="XAP169:XAV169"/>
    <mergeCell ref="XAW169:XAZ169"/>
    <mergeCell ref="A172:B173"/>
    <mergeCell ref="WYE169:WYK169"/>
    <mergeCell ref="WYL169:WYR169"/>
    <mergeCell ref="WYS169:WYY169"/>
    <mergeCell ref="WYZ169:WZF169"/>
    <mergeCell ref="WZG169:WZM169"/>
    <mergeCell ref="WZN169:WZT169"/>
    <mergeCell ref="WWO169:WWU169"/>
    <mergeCell ref="WWV169:WXB169"/>
    <mergeCell ref="WXC169:WXI169"/>
    <mergeCell ref="WXJ169:WXP169"/>
    <mergeCell ref="WXQ169:WXW169"/>
    <mergeCell ref="WXX169:WYD169"/>
    <mergeCell ref="WUY169:WVE169"/>
    <mergeCell ref="WVF169:WVL169"/>
    <mergeCell ref="WVM169:WVS169"/>
    <mergeCell ref="WVT169:WVZ169"/>
    <mergeCell ref="WWA169:WWG169"/>
    <mergeCell ref="WWH169:WWN169"/>
    <mergeCell ref="WTI169:WTO169"/>
    <mergeCell ref="WTP169:WTV169"/>
    <mergeCell ref="WTW169:WUC169"/>
    <mergeCell ref="WUD169:WUJ169"/>
    <mergeCell ref="WUK169:WUQ169"/>
    <mergeCell ref="WUR169:WUX169"/>
    <mergeCell ref="WRS169:WRY169"/>
    <mergeCell ref="WRZ169:WSF169"/>
    <mergeCell ref="WSG169:WSM169"/>
    <mergeCell ref="WSN169:WST169"/>
    <mergeCell ref="WSU169:WTA169"/>
    <mergeCell ref="WTB169:WTH169"/>
    <mergeCell ref="WQC169:WQI169"/>
    <mergeCell ref="WQJ169:WQP169"/>
    <mergeCell ref="WQQ169:WQW169"/>
    <mergeCell ref="WQX169:WRD169"/>
    <mergeCell ref="WRE169:WRK169"/>
    <mergeCell ref="WRL169:WRR169"/>
    <mergeCell ref="WOM169:WOS169"/>
    <mergeCell ref="WOT169:WOZ169"/>
    <mergeCell ref="WPA169:WPG169"/>
    <mergeCell ref="WPH169:WPN169"/>
    <mergeCell ref="WPO169:WPU169"/>
    <mergeCell ref="WPV169:WQB169"/>
    <mergeCell ref="WMW169:WNC169"/>
    <mergeCell ref="WND169:WNJ169"/>
    <mergeCell ref="WNK169:WNQ169"/>
    <mergeCell ref="WNR169:WNX169"/>
    <mergeCell ref="WNY169:WOE169"/>
    <mergeCell ref="WOF169:WOL169"/>
    <mergeCell ref="WLG169:WLM169"/>
    <mergeCell ref="WLN169:WLT169"/>
    <mergeCell ref="WLU169:WMA169"/>
    <mergeCell ref="WMB169:WMH169"/>
    <mergeCell ref="WMI169:WMO169"/>
    <mergeCell ref="WMP169:WMV169"/>
    <mergeCell ref="WJQ169:WJW169"/>
    <mergeCell ref="WJX169:WKD169"/>
    <mergeCell ref="WKE169:WKK169"/>
    <mergeCell ref="WKL169:WKR169"/>
    <mergeCell ref="WKS169:WKY169"/>
    <mergeCell ref="WKZ169:WLF169"/>
    <mergeCell ref="WIA169:WIG169"/>
    <mergeCell ref="WIH169:WIN169"/>
    <mergeCell ref="WIO169:WIU169"/>
    <mergeCell ref="WIV169:WJB169"/>
    <mergeCell ref="WJC169:WJI169"/>
    <mergeCell ref="WJJ169:WJP169"/>
    <mergeCell ref="WGK169:WGQ169"/>
    <mergeCell ref="WGR169:WGX169"/>
    <mergeCell ref="WGY169:WHE169"/>
    <mergeCell ref="WHF169:WHL169"/>
    <mergeCell ref="WHM169:WHS169"/>
    <mergeCell ref="WHT169:WHZ169"/>
    <mergeCell ref="WEU169:WFA169"/>
    <mergeCell ref="WFB169:WFH169"/>
    <mergeCell ref="WFI169:WFO169"/>
    <mergeCell ref="WFP169:WFV169"/>
    <mergeCell ref="WFW169:WGC169"/>
    <mergeCell ref="WGD169:WGJ169"/>
    <mergeCell ref="WDE169:WDK169"/>
    <mergeCell ref="WDL169:WDR169"/>
    <mergeCell ref="WDS169:WDY169"/>
    <mergeCell ref="WDZ169:WEF169"/>
    <mergeCell ref="WEG169:WEM169"/>
    <mergeCell ref="WEN169:WET169"/>
    <mergeCell ref="WBO169:WBU169"/>
    <mergeCell ref="WBV169:WCB169"/>
    <mergeCell ref="WCC169:WCI169"/>
    <mergeCell ref="WCJ169:WCP169"/>
    <mergeCell ref="WCQ169:WCW169"/>
    <mergeCell ref="WCX169:WDD169"/>
    <mergeCell ref="VZY169:WAE169"/>
    <mergeCell ref="WAF169:WAL169"/>
    <mergeCell ref="WAM169:WAS169"/>
    <mergeCell ref="WAT169:WAZ169"/>
    <mergeCell ref="WBA169:WBG169"/>
    <mergeCell ref="WBH169:WBN169"/>
    <mergeCell ref="VYI169:VYO169"/>
    <mergeCell ref="VYP169:VYV169"/>
    <mergeCell ref="VYW169:VZC169"/>
    <mergeCell ref="VZD169:VZJ169"/>
    <mergeCell ref="VZK169:VZQ169"/>
    <mergeCell ref="VZR169:VZX169"/>
    <mergeCell ref="VWS169:VWY169"/>
    <mergeCell ref="VWZ169:VXF169"/>
    <mergeCell ref="VXG169:VXM169"/>
    <mergeCell ref="VXN169:VXT169"/>
    <mergeCell ref="VXU169:VYA169"/>
    <mergeCell ref="VYB169:VYH169"/>
    <mergeCell ref="VVC169:VVI169"/>
    <mergeCell ref="VVJ169:VVP169"/>
    <mergeCell ref="VVQ169:VVW169"/>
    <mergeCell ref="VVX169:VWD169"/>
    <mergeCell ref="VWE169:VWK169"/>
    <mergeCell ref="VWL169:VWR169"/>
    <mergeCell ref="VTM169:VTS169"/>
    <mergeCell ref="VTT169:VTZ169"/>
    <mergeCell ref="VUA169:VUG169"/>
    <mergeCell ref="VUH169:VUN169"/>
    <mergeCell ref="VUO169:VUU169"/>
    <mergeCell ref="VUV169:VVB169"/>
    <mergeCell ref="VRW169:VSC169"/>
    <mergeCell ref="VSD169:VSJ169"/>
    <mergeCell ref="VSK169:VSQ169"/>
    <mergeCell ref="VSR169:VSX169"/>
    <mergeCell ref="VSY169:VTE169"/>
    <mergeCell ref="VTF169:VTL169"/>
    <mergeCell ref="VQG169:VQM169"/>
    <mergeCell ref="VQN169:VQT169"/>
    <mergeCell ref="VQU169:VRA169"/>
    <mergeCell ref="VRB169:VRH169"/>
    <mergeCell ref="VRI169:VRO169"/>
    <mergeCell ref="VRP169:VRV169"/>
    <mergeCell ref="VOQ169:VOW169"/>
    <mergeCell ref="VOX169:VPD169"/>
    <mergeCell ref="VPE169:VPK169"/>
    <mergeCell ref="VPL169:VPR169"/>
    <mergeCell ref="VPS169:VPY169"/>
    <mergeCell ref="VPZ169:VQF169"/>
    <mergeCell ref="VNA169:VNG169"/>
    <mergeCell ref="VNH169:VNN169"/>
    <mergeCell ref="VNO169:VNU169"/>
    <mergeCell ref="VNV169:VOB169"/>
    <mergeCell ref="VOC169:VOI169"/>
    <mergeCell ref="VOJ169:VOP169"/>
    <mergeCell ref="VLK169:VLQ169"/>
    <mergeCell ref="VLR169:VLX169"/>
    <mergeCell ref="VLY169:VME169"/>
    <mergeCell ref="VMF169:VML169"/>
    <mergeCell ref="VMM169:VMS169"/>
    <mergeCell ref="VMT169:VMZ169"/>
    <mergeCell ref="VJU169:VKA169"/>
    <mergeCell ref="VKB169:VKH169"/>
    <mergeCell ref="VKI169:VKO169"/>
    <mergeCell ref="VKP169:VKV169"/>
    <mergeCell ref="VKW169:VLC169"/>
    <mergeCell ref="VLD169:VLJ169"/>
    <mergeCell ref="VIE169:VIK169"/>
    <mergeCell ref="VIL169:VIR169"/>
    <mergeCell ref="VIS169:VIY169"/>
    <mergeCell ref="VIZ169:VJF169"/>
    <mergeCell ref="VJG169:VJM169"/>
    <mergeCell ref="VJN169:VJT169"/>
    <mergeCell ref="VGO169:VGU169"/>
    <mergeCell ref="VGV169:VHB169"/>
    <mergeCell ref="VHC169:VHI169"/>
    <mergeCell ref="VHJ169:VHP169"/>
    <mergeCell ref="VHQ169:VHW169"/>
    <mergeCell ref="VHX169:VID169"/>
    <mergeCell ref="VEY169:VFE169"/>
    <mergeCell ref="VFF169:VFL169"/>
    <mergeCell ref="VFM169:VFS169"/>
    <mergeCell ref="VFT169:VFZ169"/>
    <mergeCell ref="VGA169:VGG169"/>
    <mergeCell ref="VGH169:VGN169"/>
    <mergeCell ref="VDI169:VDO169"/>
    <mergeCell ref="VDP169:VDV169"/>
    <mergeCell ref="VDW169:VEC169"/>
    <mergeCell ref="VED169:VEJ169"/>
    <mergeCell ref="VEK169:VEQ169"/>
    <mergeCell ref="VER169:VEX169"/>
    <mergeCell ref="VBS169:VBY169"/>
    <mergeCell ref="VBZ169:VCF169"/>
    <mergeCell ref="VCG169:VCM169"/>
    <mergeCell ref="VCN169:VCT169"/>
    <mergeCell ref="VCU169:VDA169"/>
    <mergeCell ref="VDB169:VDH169"/>
    <mergeCell ref="VAC169:VAI169"/>
    <mergeCell ref="VAJ169:VAP169"/>
    <mergeCell ref="VAQ169:VAW169"/>
    <mergeCell ref="VAX169:VBD169"/>
    <mergeCell ref="VBE169:VBK169"/>
    <mergeCell ref="VBL169:VBR169"/>
    <mergeCell ref="UYM169:UYS169"/>
    <mergeCell ref="UYT169:UYZ169"/>
    <mergeCell ref="UZA169:UZG169"/>
    <mergeCell ref="UZH169:UZN169"/>
    <mergeCell ref="UZO169:UZU169"/>
    <mergeCell ref="UZV169:VAB169"/>
    <mergeCell ref="UWW169:UXC169"/>
    <mergeCell ref="UXD169:UXJ169"/>
    <mergeCell ref="UXK169:UXQ169"/>
    <mergeCell ref="UXR169:UXX169"/>
    <mergeCell ref="UXY169:UYE169"/>
    <mergeCell ref="UYF169:UYL169"/>
    <mergeCell ref="UVG169:UVM169"/>
    <mergeCell ref="UVN169:UVT169"/>
    <mergeCell ref="UVU169:UWA169"/>
    <mergeCell ref="UWB169:UWH169"/>
    <mergeCell ref="UWI169:UWO169"/>
    <mergeCell ref="UWP169:UWV169"/>
    <mergeCell ref="UTQ169:UTW169"/>
    <mergeCell ref="UTX169:UUD169"/>
    <mergeCell ref="UUE169:UUK169"/>
    <mergeCell ref="UUL169:UUR169"/>
    <mergeCell ref="UUS169:UUY169"/>
    <mergeCell ref="UUZ169:UVF169"/>
    <mergeCell ref="USA169:USG169"/>
    <mergeCell ref="USH169:USN169"/>
    <mergeCell ref="USO169:USU169"/>
    <mergeCell ref="USV169:UTB169"/>
    <mergeCell ref="UTC169:UTI169"/>
    <mergeCell ref="UTJ169:UTP169"/>
    <mergeCell ref="UQK169:UQQ169"/>
    <mergeCell ref="UQR169:UQX169"/>
    <mergeCell ref="UQY169:URE169"/>
    <mergeCell ref="URF169:URL169"/>
    <mergeCell ref="URM169:URS169"/>
    <mergeCell ref="URT169:URZ169"/>
    <mergeCell ref="UOU169:UPA169"/>
    <mergeCell ref="UPB169:UPH169"/>
    <mergeCell ref="UPI169:UPO169"/>
    <mergeCell ref="UPP169:UPV169"/>
    <mergeCell ref="UPW169:UQC169"/>
    <mergeCell ref="UQD169:UQJ169"/>
    <mergeCell ref="UNE169:UNK169"/>
    <mergeCell ref="UNL169:UNR169"/>
    <mergeCell ref="UNS169:UNY169"/>
    <mergeCell ref="UNZ169:UOF169"/>
    <mergeCell ref="UOG169:UOM169"/>
    <mergeCell ref="UON169:UOT169"/>
    <mergeCell ref="ULO169:ULU169"/>
    <mergeCell ref="ULV169:UMB169"/>
    <mergeCell ref="UMC169:UMI169"/>
    <mergeCell ref="UMJ169:UMP169"/>
    <mergeCell ref="UMQ169:UMW169"/>
    <mergeCell ref="UMX169:UND169"/>
    <mergeCell ref="UJY169:UKE169"/>
    <mergeCell ref="UKF169:UKL169"/>
    <mergeCell ref="UKM169:UKS169"/>
    <mergeCell ref="UKT169:UKZ169"/>
    <mergeCell ref="ULA169:ULG169"/>
    <mergeCell ref="ULH169:ULN169"/>
    <mergeCell ref="UII169:UIO169"/>
    <mergeCell ref="UIP169:UIV169"/>
    <mergeCell ref="UIW169:UJC169"/>
    <mergeCell ref="UJD169:UJJ169"/>
    <mergeCell ref="UJK169:UJQ169"/>
    <mergeCell ref="UJR169:UJX169"/>
    <mergeCell ref="UGS169:UGY169"/>
    <mergeCell ref="UGZ169:UHF169"/>
    <mergeCell ref="UHG169:UHM169"/>
    <mergeCell ref="UHN169:UHT169"/>
    <mergeCell ref="UHU169:UIA169"/>
    <mergeCell ref="UIB169:UIH169"/>
    <mergeCell ref="UFC169:UFI169"/>
    <mergeCell ref="UFJ169:UFP169"/>
    <mergeCell ref="UFQ169:UFW169"/>
    <mergeCell ref="UFX169:UGD169"/>
    <mergeCell ref="UGE169:UGK169"/>
    <mergeCell ref="UGL169:UGR169"/>
    <mergeCell ref="UDM169:UDS169"/>
    <mergeCell ref="UDT169:UDZ169"/>
    <mergeCell ref="UEA169:UEG169"/>
    <mergeCell ref="UEH169:UEN169"/>
    <mergeCell ref="UEO169:UEU169"/>
    <mergeCell ref="UEV169:UFB169"/>
    <mergeCell ref="UBW169:UCC169"/>
    <mergeCell ref="UCD169:UCJ169"/>
    <mergeCell ref="UCK169:UCQ169"/>
    <mergeCell ref="UCR169:UCX169"/>
    <mergeCell ref="UCY169:UDE169"/>
    <mergeCell ref="UDF169:UDL169"/>
    <mergeCell ref="UAG169:UAM169"/>
    <mergeCell ref="UAN169:UAT169"/>
    <mergeCell ref="UAU169:UBA169"/>
    <mergeCell ref="UBB169:UBH169"/>
    <mergeCell ref="UBI169:UBO169"/>
    <mergeCell ref="UBP169:UBV169"/>
    <mergeCell ref="TYQ169:TYW169"/>
    <mergeCell ref="TYX169:TZD169"/>
    <mergeCell ref="TZE169:TZK169"/>
    <mergeCell ref="TZL169:TZR169"/>
    <mergeCell ref="TZS169:TZY169"/>
    <mergeCell ref="TZZ169:UAF169"/>
    <mergeCell ref="TXA169:TXG169"/>
    <mergeCell ref="TXH169:TXN169"/>
    <mergeCell ref="TXO169:TXU169"/>
    <mergeCell ref="TXV169:TYB169"/>
    <mergeCell ref="TYC169:TYI169"/>
    <mergeCell ref="TYJ169:TYP169"/>
    <mergeCell ref="TVK169:TVQ169"/>
    <mergeCell ref="TVR169:TVX169"/>
    <mergeCell ref="TVY169:TWE169"/>
    <mergeCell ref="TWF169:TWL169"/>
    <mergeCell ref="TWM169:TWS169"/>
    <mergeCell ref="TWT169:TWZ169"/>
    <mergeCell ref="TTU169:TUA169"/>
    <mergeCell ref="TUB169:TUH169"/>
    <mergeCell ref="TUI169:TUO169"/>
    <mergeCell ref="TUP169:TUV169"/>
    <mergeCell ref="TUW169:TVC169"/>
    <mergeCell ref="TVD169:TVJ169"/>
    <mergeCell ref="TSE169:TSK169"/>
    <mergeCell ref="TSL169:TSR169"/>
    <mergeCell ref="TSS169:TSY169"/>
    <mergeCell ref="TSZ169:TTF169"/>
    <mergeCell ref="TTG169:TTM169"/>
    <mergeCell ref="TTN169:TTT169"/>
    <mergeCell ref="TQO169:TQU169"/>
    <mergeCell ref="TQV169:TRB169"/>
    <mergeCell ref="TRC169:TRI169"/>
    <mergeCell ref="TRJ169:TRP169"/>
    <mergeCell ref="TRQ169:TRW169"/>
    <mergeCell ref="TRX169:TSD169"/>
    <mergeCell ref="TOY169:TPE169"/>
    <mergeCell ref="TPF169:TPL169"/>
    <mergeCell ref="TPM169:TPS169"/>
    <mergeCell ref="TPT169:TPZ169"/>
    <mergeCell ref="TQA169:TQG169"/>
    <mergeCell ref="TQH169:TQN169"/>
    <mergeCell ref="TNI169:TNO169"/>
    <mergeCell ref="TNP169:TNV169"/>
    <mergeCell ref="TNW169:TOC169"/>
    <mergeCell ref="TOD169:TOJ169"/>
    <mergeCell ref="TOK169:TOQ169"/>
    <mergeCell ref="TOR169:TOX169"/>
    <mergeCell ref="TLS169:TLY169"/>
    <mergeCell ref="TLZ169:TMF169"/>
    <mergeCell ref="TMG169:TMM169"/>
    <mergeCell ref="TMN169:TMT169"/>
    <mergeCell ref="TMU169:TNA169"/>
    <mergeCell ref="TNB169:TNH169"/>
    <mergeCell ref="TKC169:TKI169"/>
    <mergeCell ref="TKJ169:TKP169"/>
    <mergeCell ref="TKQ169:TKW169"/>
    <mergeCell ref="TKX169:TLD169"/>
    <mergeCell ref="TLE169:TLK169"/>
    <mergeCell ref="TLL169:TLR169"/>
    <mergeCell ref="TIM169:TIS169"/>
    <mergeCell ref="TIT169:TIZ169"/>
    <mergeCell ref="TJA169:TJG169"/>
    <mergeCell ref="TJH169:TJN169"/>
    <mergeCell ref="TJO169:TJU169"/>
    <mergeCell ref="TJV169:TKB169"/>
    <mergeCell ref="TGW169:THC169"/>
    <mergeCell ref="THD169:THJ169"/>
    <mergeCell ref="THK169:THQ169"/>
    <mergeCell ref="THR169:THX169"/>
    <mergeCell ref="THY169:TIE169"/>
    <mergeCell ref="TIF169:TIL169"/>
    <mergeCell ref="TFG169:TFM169"/>
    <mergeCell ref="TFN169:TFT169"/>
    <mergeCell ref="TFU169:TGA169"/>
    <mergeCell ref="TGB169:TGH169"/>
    <mergeCell ref="TGI169:TGO169"/>
    <mergeCell ref="TGP169:TGV169"/>
    <mergeCell ref="TDQ169:TDW169"/>
    <mergeCell ref="TDX169:TED169"/>
    <mergeCell ref="TEE169:TEK169"/>
    <mergeCell ref="TEL169:TER169"/>
    <mergeCell ref="TES169:TEY169"/>
    <mergeCell ref="TEZ169:TFF169"/>
    <mergeCell ref="TCA169:TCG169"/>
    <mergeCell ref="TCH169:TCN169"/>
    <mergeCell ref="TCO169:TCU169"/>
    <mergeCell ref="TCV169:TDB169"/>
    <mergeCell ref="TDC169:TDI169"/>
    <mergeCell ref="TDJ169:TDP169"/>
    <mergeCell ref="TAK169:TAQ169"/>
    <mergeCell ref="TAR169:TAX169"/>
    <mergeCell ref="TAY169:TBE169"/>
    <mergeCell ref="TBF169:TBL169"/>
    <mergeCell ref="TBM169:TBS169"/>
    <mergeCell ref="TBT169:TBZ169"/>
    <mergeCell ref="SYU169:SZA169"/>
    <mergeCell ref="SZB169:SZH169"/>
    <mergeCell ref="SZI169:SZO169"/>
    <mergeCell ref="SZP169:SZV169"/>
    <mergeCell ref="SZW169:TAC169"/>
    <mergeCell ref="TAD169:TAJ169"/>
    <mergeCell ref="SXE169:SXK169"/>
    <mergeCell ref="SXL169:SXR169"/>
    <mergeCell ref="SXS169:SXY169"/>
    <mergeCell ref="SXZ169:SYF169"/>
    <mergeCell ref="SYG169:SYM169"/>
    <mergeCell ref="SYN169:SYT169"/>
    <mergeCell ref="SVO169:SVU169"/>
    <mergeCell ref="SVV169:SWB169"/>
    <mergeCell ref="SWC169:SWI169"/>
    <mergeCell ref="SWJ169:SWP169"/>
    <mergeCell ref="SWQ169:SWW169"/>
    <mergeCell ref="SWX169:SXD169"/>
    <mergeCell ref="STY169:SUE169"/>
    <mergeCell ref="SUF169:SUL169"/>
    <mergeCell ref="SUM169:SUS169"/>
    <mergeCell ref="SUT169:SUZ169"/>
    <mergeCell ref="SVA169:SVG169"/>
    <mergeCell ref="SVH169:SVN169"/>
    <mergeCell ref="SSI169:SSO169"/>
    <mergeCell ref="SSP169:SSV169"/>
    <mergeCell ref="SSW169:STC169"/>
    <mergeCell ref="STD169:STJ169"/>
    <mergeCell ref="STK169:STQ169"/>
    <mergeCell ref="STR169:STX169"/>
    <mergeCell ref="SQS169:SQY169"/>
    <mergeCell ref="SQZ169:SRF169"/>
    <mergeCell ref="SRG169:SRM169"/>
    <mergeCell ref="SRN169:SRT169"/>
    <mergeCell ref="SRU169:SSA169"/>
    <mergeCell ref="SSB169:SSH169"/>
    <mergeCell ref="SPC169:SPI169"/>
    <mergeCell ref="SPJ169:SPP169"/>
    <mergeCell ref="SPQ169:SPW169"/>
    <mergeCell ref="SPX169:SQD169"/>
    <mergeCell ref="SQE169:SQK169"/>
    <mergeCell ref="SQL169:SQR169"/>
    <mergeCell ref="SNM169:SNS169"/>
    <mergeCell ref="SNT169:SNZ169"/>
    <mergeCell ref="SOA169:SOG169"/>
    <mergeCell ref="SOH169:SON169"/>
    <mergeCell ref="SOO169:SOU169"/>
    <mergeCell ref="SOV169:SPB169"/>
    <mergeCell ref="SLW169:SMC169"/>
    <mergeCell ref="SMD169:SMJ169"/>
    <mergeCell ref="SMK169:SMQ169"/>
    <mergeCell ref="SMR169:SMX169"/>
    <mergeCell ref="SMY169:SNE169"/>
    <mergeCell ref="SNF169:SNL169"/>
    <mergeCell ref="SKG169:SKM169"/>
    <mergeCell ref="SKN169:SKT169"/>
    <mergeCell ref="SKU169:SLA169"/>
    <mergeCell ref="SLB169:SLH169"/>
    <mergeCell ref="SLI169:SLO169"/>
    <mergeCell ref="SLP169:SLV169"/>
    <mergeCell ref="SIQ169:SIW169"/>
    <mergeCell ref="SIX169:SJD169"/>
    <mergeCell ref="SJE169:SJK169"/>
    <mergeCell ref="SJL169:SJR169"/>
    <mergeCell ref="SJS169:SJY169"/>
    <mergeCell ref="SJZ169:SKF169"/>
    <mergeCell ref="SHA169:SHG169"/>
    <mergeCell ref="SHH169:SHN169"/>
    <mergeCell ref="SHO169:SHU169"/>
    <mergeCell ref="SHV169:SIB169"/>
    <mergeCell ref="SIC169:SII169"/>
    <mergeCell ref="SIJ169:SIP169"/>
    <mergeCell ref="SFK169:SFQ169"/>
    <mergeCell ref="SFR169:SFX169"/>
    <mergeCell ref="SFY169:SGE169"/>
    <mergeCell ref="SGF169:SGL169"/>
    <mergeCell ref="SGM169:SGS169"/>
    <mergeCell ref="SGT169:SGZ169"/>
    <mergeCell ref="SDU169:SEA169"/>
    <mergeCell ref="SEB169:SEH169"/>
    <mergeCell ref="SEI169:SEO169"/>
    <mergeCell ref="SEP169:SEV169"/>
    <mergeCell ref="SEW169:SFC169"/>
    <mergeCell ref="SFD169:SFJ169"/>
    <mergeCell ref="SCE169:SCK169"/>
    <mergeCell ref="SCL169:SCR169"/>
    <mergeCell ref="SCS169:SCY169"/>
    <mergeCell ref="SCZ169:SDF169"/>
    <mergeCell ref="SDG169:SDM169"/>
    <mergeCell ref="SDN169:SDT169"/>
    <mergeCell ref="SAO169:SAU169"/>
    <mergeCell ref="SAV169:SBB169"/>
    <mergeCell ref="SBC169:SBI169"/>
    <mergeCell ref="SBJ169:SBP169"/>
    <mergeCell ref="SBQ169:SBW169"/>
    <mergeCell ref="SBX169:SCD169"/>
    <mergeCell ref="RYY169:RZE169"/>
    <mergeCell ref="RZF169:RZL169"/>
    <mergeCell ref="RZM169:RZS169"/>
    <mergeCell ref="RZT169:RZZ169"/>
    <mergeCell ref="SAA169:SAG169"/>
    <mergeCell ref="SAH169:SAN169"/>
    <mergeCell ref="RXI169:RXO169"/>
    <mergeCell ref="RXP169:RXV169"/>
    <mergeCell ref="RXW169:RYC169"/>
    <mergeCell ref="RYD169:RYJ169"/>
    <mergeCell ref="RYK169:RYQ169"/>
    <mergeCell ref="RYR169:RYX169"/>
    <mergeCell ref="RVS169:RVY169"/>
    <mergeCell ref="RVZ169:RWF169"/>
    <mergeCell ref="RWG169:RWM169"/>
    <mergeCell ref="RWN169:RWT169"/>
    <mergeCell ref="RWU169:RXA169"/>
    <mergeCell ref="RXB169:RXH169"/>
    <mergeCell ref="RUC169:RUI169"/>
    <mergeCell ref="RUJ169:RUP169"/>
    <mergeCell ref="RUQ169:RUW169"/>
    <mergeCell ref="RUX169:RVD169"/>
    <mergeCell ref="RVE169:RVK169"/>
    <mergeCell ref="RVL169:RVR169"/>
    <mergeCell ref="RSM169:RSS169"/>
    <mergeCell ref="RST169:RSZ169"/>
    <mergeCell ref="RTA169:RTG169"/>
    <mergeCell ref="RTH169:RTN169"/>
    <mergeCell ref="RTO169:RTU169"/>
    <mergeCell ref="RTV169:RUB169"/>
    <mergeCell ref="RQW169:RRC169"/>
    <mergeCell ref="RRD169:RRJ169"/>
    <mergeCell ref="RRK169:RRQ169"/>
    <mergeCell ref="RRR169:RRX169"/>
    <mergeCell ref="RRY169:RSE169"/>
    <mergeCell ref="RSF169:RSL169"/>
    <mergeCell ref="RPG169:RPM169"/>
    <mergeCell ref="RPN169:RPT169"/>
    <mergeCell ref="RPU169:RQA169"/>
    <mergeCell ref="RQB169:RQH169"/>
    <mergeCell ref="RQI169:RQO169"/>
    <mergeCell ref="RQP169:RQV169"/>
    <mergeCell ref="RNQ169:RNW169"/>
    <mergeCell ref="RNX169:ROD169"/>
    <mergeCell ref="ROE169:ROK169"/>
    <mergeCell ref="ROL169:ROR169"/>
    <mergeCell ref="ROS169:ROY169"/>
    <mergeCell ref="ROZ169:RPF169"/>
    <mergeCell ref="RMA169:RMG169"/>
    <mergeCell ref="RMH169:RMN169"/>
    <mergeCell ref="RMO169:RMU169"/>
    <mergeCell ref="RMV169:RNB169"/>
    <mergeCell ref="RNC169:RNI169"/>
    <mergeCell ref="RNJ169:RNP169"/>
    <mergeCell ref="RKK169:RKQ169"/>
    <mergeCell ref="RKR169:RKX169"/>
    <mergeCell ref="RKY169:RLE169"/>
    <mergeCell ref="RLF169:RLL169"/>
    <mergeCell ref="RLM169:RLS169"/>
    <mergeCell ref="RLT169:RLZ169"/>
    <mergeCell ref="RIU169:RJA169"/>
    <mergeCell ref="RJB169:RJH169"/>
    <mergeCell ref="RJI169:RJO169"/>
    <mergeCell ref="RJP169:RJV169"/>
    <mergeCell ref="RJW169:RKC169"/>
    <mergeCell ref="RKD169:RKJ169"/>
    <mergeCell ref="RHE169:RHK169"/>
    <mergeCell ref="RHL169:RHR169"/>
    <mergeCell ref="RHS169:RHY169"/>
    <mergeCell ref="RHZ169:RIF169"/>
    <mergeCell ref="RIG169:RIM169"/>
    <mergeCell ref="RIN169:RIT169"/>
    <mergeCell ref="RFO169:RFU169"/>
    <mergeCell ref="RFV169:RGB169"/>
    <mergeCell ref="RGC169:RGI169"/>
    <mergeCell ref="RGJ169:RGP169"/>
    <mergeCell ref="RGQ169:RGW169"/>
    <mergeCell ref="RGX169:RHD169"/>
    <mergeCell ref="RDY169:REE169"/>
    <mergeCell ref="REF169:REL169"/>
    <mergeCell ref="REM169:RES169"/>
    <mergeCell ref="RET169:REZ169"/>
    <mergeCell ref="RFA169:RFG169"/>
    <mergeCell ref="RFH169:RFN169"/>
    <mergeCell ref="RCI169:RCO169"/>
    <mergeCell ref="RCP169:RCV169"/>
    <mergeCell ref="RCW169:RDC169"/>
    <mergeCell ref="RDD169:RDJ169"/>
    <mergeCell ref="RDK169:RDQ169"/>
    <mergeCell ref="RDR169:RDX169"/>
    <mergeCell ref="RAS169:RAY169"/>
    <mergeCell ref="RAZ169:RBF169"/>
    <mergeCell ref="RBG169:RBM169"/>
    <mergeCell ref="RBN169:RBT169"/>
    <mergeCell ref="RBU169:RCA169"/>
    <mergeCell ref="RCB169:RCH169"/>
    <mergeCell ref="QZC169:QZI169"/>
    <mergeCell ref="QZJ169:QZP169"/>
    <mergeCell ref="QZQ169:QZW169"/>
    <mergeCell ref="QZX169:RAD169"/>
    <mergeCell ref="RAE169:RAK169"/>
    <mergeCell ref="RAL169:RAR169"/>
    <mergeCell ref="QXM169:QXS169"/>
    <mergeCell ref="QXT169:QXZ169"/>
    <mergeCell ref="QYA169:QYG169"/>
    <mergeCell ref="QYH169:QYN169"/>
    <mergeCell ref="QYO169:QYU169"/>
    <mergeCell ref="QYV169:QZB169"/>
    <mergeCell ref="QVW169:QWC169"/>
    <mergeCell ref="QWD169:QWJ169"/>
    <mergeCell ref="QWK169:QWQ169"/>
    <mergeCell ref="QWR169:QWX169"/>
    <mergeCell ref="QWY169:QXE169"/>
    <mergeCell ref="QXF169:QXL169"/>
    <mergeCell ref="QUG169:QUM169"/>
    <mergeCell ref="QUN169:QUT169"/>
    <mergeCell ref="QUU169:QVA169"/>
    <mergeCell ref="QVB169:QVH169"/>
    <mergeCell ref="QVI169:QVO169"/>
    <mergeCell ref="QVP169:QVV169"/>
    <mergeCell ref="QSQ169:QSW169"/>
    <mergeCell ref="QSX169:QTD169"/>
    <mergeCell ref="QTE169:QTK169"/>
    <mergeCell ref="QTL169:QTR169"/>
    <mergeCell ref="QTS169:QTY169"/>
    <mergeCell ref="QTZ169:QUF169"/>
    <mergeCell ref="QRA169:QRG169"/>
    <mergeCell ref="QRH169:QRN169"/>
    <mergeCell ref="QRO169:QRU169"/>
    <mergeCell ref="QRV169:QSB169"/>
    <mergeCell ref="QSC169:QSI169"/>
    <mergeCell ref="QSJ169:QSP169"/>
    <mergeCell ref="QPK169:QPQ169"/>
    <mergeCell ref="QPR169:QPX169"/>
    <mergeCell ref="QPY169:QQE169"/>
    <mergeCell ref="QQF169:QQL169"/>
    <mergeCell ref="QQM169:QQS169"/>
    <mergeCell ref="QQT169:QQZ169"/>
    <mergeCell ref="QNU169:QOA169"/>
    <mergeCell ref="QOB169:QOH169"/>
    <mergeCell ref="QOI169:QOO169"/>
    <mergeCell ref="QOP169:QOV169"/>
    <mergeCell ref="QOW169:QPC169"/>
    <mergeCell ref="QPD169:QPJ169"/>
    <mergeCell ref="QME169:QMK169"/>
    <mergeCell ref="QML169:QMR169"/>
    <mergeCell ref="QMS169:QMY169"/>
    <mergeCell ref="QMZ169:QNF169"/>
    <mergeCell ref="QNG169:QNM169"/>
    <mergeCell ref="QNN169:QNT169"/>
    <mergeCell ref="QKO169:QKU169"/>
    <mergeCell ref="QKV169:QLB169"/>
    <mergeCell ref="QLC169:QLI169"/>
    <mergeCell ref="QLJ169:QLP169"/>
    <mergeCell ref="QLQ169:QLW169"/>
    <mergeCell ref="QLX169:QMD169"/>
    <mergeCell ref="QIY169:QJE169"/>
    <mergeCell ref="QJF169:QJL169"/>
    <mergeCell ref="QJM169:QJS169"/>
    <mergeCell ref="QJT169:QJZ169"/>
    <mergeCell ref="QKA169:QKG169"/>
    <mergeCell ref="QKH169:QKN169"/>
    <mergeCell ref="QHI169:QHO169"/>
    <mergeCell ref="QHP169:QHV169"/>
    <mergeCell ref="QHW169:QIC169"/>
    <mergeCell ref="QID169:QIJ169"/>
    <mergeCell ref="QIK169:QIQ169"/>
    <mergeCell ref="QIR169:QIX169"/>
    <mergeCell ref="QFS169:QFY169"/>
    <mergeCell ref="QFZ169:QGF169"/>
    <mergeCell ref="QGG169:QGM169"/>
    <mergeCell ref="QGN169:QGT169"/>
    <mergeCell ref="QGU169:QHA169"/>
    <mergeCell ref="QHB169:QHH169"/>
    <mergeCell ref="QEC169:QEI169"/>
    <mergeCell ref="QEJ169:QEP169"/>
    <mergeCell ref="QEQ169:QEW169"/>
    <mergeCell ref="QEX169:QFD169"/>
    <mergeCell ref="QFE169:QFK169"/>
    <mergeCell ref="QFL169:QFR169"/>
    <mergeCell ref="QCM169:QCS169"/>
    <mergeCell ref="QCT169:QCZ169"/>
    <mergeCell ref="QDA169:QDG169"/>
    <mergeCell ref="QDH169:QDN169"/>
    <mergeCell ref="QDO169:QDU169"/>
    <mergeCell ref="QDV169:QEB169"/>
    <mergeCell ref="QAW169:QBC169"/>
    <mergeCell ref="QBD169:QBJ169"/>
    <mergeCell ref="QBK169:QBQ169"/>
    <mergeCell ref="QBR169:QBX169"/>
    <mergeCell ref="QBY169:QCE169"/>
    <mergeCell ref="QCF169:QCL169"/>
    <mergeCell ref="PZG169:PZM169"/>
    <mergeCell ref="PZN169:PZT169"/>
    <mergeCell ref="PZU169:QAA169"/>
    <mergeCell ref="QAB169:QAH169"/>
    <mergeCell ref="QAI169:QAO169"/>
    <mergeCell ref="QAP169:QAV169"/>
    <mergeCell ref="PXQ169:PXW169"/>
    <mergeCell ref="PXX169:PYD169"/>
    <mergeCell ref="PYE169:PYK169"/>
    <mergeCell ref="PYL169:PYR169"/>
    <mergeCell ref="PYS169:PYY169"/>
    <mergeCell ref="PYZ169:PZF169"/>
    <mergeCell ref="PWA169:PWG169"/>
    <mergeCell ref="PWH169:PWN169"/>
    <mergeCell ref="PWO169:PWU169"/>
    <mergeCell ref="PWV169:PXB169"/>
    <mergeCell ref="PXC169:PXI169"/>
    <mergeCell ref="PXJ169:PXP169"/>
    <mergeCell ref="PUK169:PUQ169"/>
    <mergeCell ref="PUR169:PUX169"/>
    <mergeCell ref="PUY169:PVE169"/>
    <mergeCell ref="PVF169:PVL169"/>
    <mergeCell ref="PVM169:PVS169"/>
    <mergeCell ref="PVT169:PVZ169"/>
    <mergeCell ref="PSU169:PTA169"/>
    <mergeCell ref="PTB169:PTH169"/>
    <mergeCell ref="PTI169:PTO169"/>
    <mergeCell ref="PTP169:PTV169"/>
    <mergeCell ref="PTW169:PUC169"/>
    <mergeCell ref="PUD169:PUJ169"/>
    <mergeCell ref="PRE169:PRK169"/>
    <mergeCell ref="PRL169:PRR169"/>
    <mergeCell ref="PRS169:PRY169"/>
    <mergeCell ref="PRZ169:PSF169"/>
    <mergeCell ref="PSG169:PSM169"/>
    <mergeCell ref="PSN169:PST169"/>
    <mergeCell ref="PPO169:PPU169"/>
    <mergeCell ref="PPV169:PQB169"/>
    <mergeCell ref="PQC169:PQI169"/>
    <mergeCell ref="PQJ169:PQP169"/>
    <mergeCell ref="PQQ169:PQW169"/>
    <mergeCell ref="PQX169:PRD169"/>
    <mergeCell ref="PNY169:POE169"/>
    <mergeCell ref="POF169:POL169"/>
    <mergeCell ref="POM169:POS169"/>
    <mergeCell ref="POT169:POZ169"/>
    <mergeCell ref="PPA169:PPG169"/>
    <mergeCell ref="PPH169:PPN169"/>
    <mergeCell ref="PMI169:PMO169"/>
    <mergeCell ref="PMP169:PMV169"/>
    <mergeCell ref="PMW169:PNC169"/>
    <mergeCell ref="PND169:PNJ169"/>
    <mergeCell ref="PNK169:PNQ169"/>
    <mergeCell ref="PNR169:PNX169"/>
    <mergeCell ref="PKS169:PKY169"/>
    <mergeCell ref="PKZ169:PLF169"/>
    <mergeCell ref="PLG169:PLM169"/>
    <mergeCell ref="PLN169:PLT169"/>
    <mergeCell ref="PLU169:PMA169"/>
    <mergeCell ref="PMB169:PMH169"/>
    <mergeCell ref="PJC169:PJI169"/>
    <mergeCell ref="PJJ169:PJP169"/>
    <mergeCell ref="PJQ169:PJW169"/>
    <mergeCell ref="PJX169:PKD169"/>
    <mergeCell ref="PKE169:PKK169"/>
    <mergeCell ref="PKL169:PKR169"/>
    <mergeCell ref="PHM169:PHS169"/>
    <mergeCell ref="PHT169:PHZ169"/>
    <mergeCell ref="PIA169:PIG169"/>
    <mergeCell ref="PIH169:PIN169"/>
    <mergeCell ref="PIO169:PIU169"/>
    <mergeCell ref="PIV169:PJB169"/>
    <mergeCell ref="PFW169:PGC169"/>
    <mergeCell ref="PGD169:PGJ169"/>
    <mergeCell ref="PGK169:PGQ169"/>
    <mergeCell ref="PGR169:PGX169"/>
    <mergeCell ref="PGY169:PHE169"/>
    <mergeCell ref="PHF169:PHL169"/>
    <mergeCell ref="PEG169:PEM169"/>
    <mergeCell ref="PEN169:PET169"/>
    <mergeCell ref="PEU169:PFA169"/>
    <mergeCell ref="PFB169:PFH169"/>
    <mergeCell ref="PFI169:PFO169"/>
    <mergeCell ref="PFP169:PFV169"/>
    <mergeCell ref="PCQ169:PCW169"/>
    <mergeCell ref="PCX169:PDD169"/>
    <mergeCell ref="PDE169:PDK169"/>
    <mergeCell ref="PDL169:PDR169"/>
    <mergeCell ref="PDS169:PDY169"/>
    <mergeCell ref="PDZ169:PEF169"/>
    <mergeCell ref="PBA169:PBG169"/>
    <mergeCell ref="PBH169:PBN169"/>
    <mergeCell ref="PBO169:PBU169"/>
    <mergeCell ref="PBV169:PCB169"/>
    <mergeCell ref="PCC169:PCI169"/>
    <mergeCell ref="PCJ169:PCP169"/>
    <mergeCell ref="OZK169:OZQ169"/>
    <mergeCell ref="OZR169:OZX169"/>
    <mergeCell ref="OZY169:PAE169"/>
    <mergeCell ref="PAF169:PAL169"/>
    <mergeCell ref="PAM169:PAS169"/>
    <mergeCell ref="PAT169:PAZ169"/>
    <mergeCell ref="OXU169:OYA169"/>
    <mergeCell ref="OYB169:OYH169"/>
    <mergeCell ref="OYI169:OYO169"/>
    <mergeCell ref="OYP169:OYV169"/>
    <mergeCell ref="OYW169:OZC169"/>
    <mergeCell ref="OZD169:OZJ169"/>
    <mergeCell ref="OWE169:OWK169"/>
    <mergeCell ref="OWL169:OWR169"/>
    <mergeCell ref="OWS169:OWY169"/>
    <mergeCell ref="OWZ169:OXF169"/>
    <mergeCell ref="OXG169:OXM169"/>
    <mergeCell ref="OXN169:OXT169"/>
    <mergeCell ref="OUO169:OUU169"/>
    <mergeCell ref="OUV169:OVB169"/>
    <mergeCell ref="OVC169:OVI169"/>
    <mergeCell ref="OVJ169:OVP169"/>
    <mergeCell ref="OVQ169:OVW169"/>
    <mergeCell ref="OVX169:OWD169"/>
    <mergeCell ref="OSY169:OTE169"/>
    <mergeCell ref="OTF169:OTL169"/>
    <mergeCell ref="OTM169:OTS169"/>
    <mergeCell ref="OTT169:OTZ169"/>
    <mergeCell ref="OUA169:OUG169"/>
    <mergeCell ref="OUH169:OUN169"/>
    <mergeCell ref="ORI169:ORO169"/>
    <mergeCell ref="ORP169:ORV169"/>
    <mergeCell ref="ORW169:OSC169"/>
    <mergeCell ref="OSD169:OSJ169"/>
    <mergeCell ref="OSK169:OSQ169"/>
    <mergeCell ref="OSR169:OSX169"/>
    <mergeCell ref="OPS169:OPY169"/>
    <mergeCell ref="OPZ169:OQF169"/>
    <mergeCell ref="OQG169:OQM169"/>
    <mergeCell ref="OQN169:OQT169"/>
    <mergeCell ref="OQU169:ORA169"/>
    <mergeCell ref="ORB169:ORH169"/>
    <mergeCell ref="OOC169:OOI169"/>
    <mergeCell ref="OOJ169:OOP169"/>
    <mergeCell ref="OOQ169:OOW169"/>
    <mergeCell ref="OOX169:OPD169"/>
    <mergeCell ref="OPE169:OPK169"/>
    <mergeCell ref="OPL169:OPR169"/>
    <mergeCell ref="OMM169:OMS169"/>
    <mergeCell ref="OMT169:OMZ169"/>
    <mergeCell ref="ONA169:ONG169"/>
    <mergeCell ref="ONH169:ONN169"/>
    <mergeCell ref="ONO169:ONU169"/>
    <mergeCell ref="ONV169:OOB169"/>
    <mergeCell ref="OKW169:OLC169"/>
    <mergeCell ref="OLD169:OLJ169"/>
    <mergeCell ref="OLK169:OLQ169"/>
    <mergeCell ref="OLR169:OLX169"/>
    <mergeCell ref="OLY169:OME169"/>
    <mergeCell ref="OMF169:OML169"/>
    <mergeCell ref="OJG169:OJM169"/>
    <mergeCell ref="OJN169:OJT169"/>
    <mergeCell ref="OJU169:OKA169"/>
    <mergeCell ref="OKB169:OKH169"/>
    <mergeCell ref="OKI169:OKO169"/>
    <mergeCell ref="OKP169:OKV169"/>
    <mergeCell ref="OHQ169:OHW169"/>
    <mergeCell ref="OHX169:OID169"/>
    <mergeCell ref="OIE169:OIK169"/>
    <mergeCell ref="OIL169:OIR169"/>
    <mergeCell ref="OIS169:OIY169"/>
    <mergeCell ref="OIZ169:OJF169"/>
    <mergeCell ref="OGA169:OGG169"/>
    <mergeCell ref="OGH169:OGN169"/>
    <mergeCell ref="OGO169:OGU169"/>
    <mergeCell ref="OGV169:OHB169"/>
    <mergeCell ref="OHC169:OHI169"/>
    <mergeCell ref="OHJ169:OHP169"/>
    <mergeCell ref="OEK169:OEQ169"/>
    <mergeCell ref="OER169:OEX169"/>
    <mergeCell ref="OEY169:OFE169"/>
    <mergeCell ref="OFF169:OFL169"/>
    <mergeCell ref="OFM169:OFS169"/>
    <mergeCell ref="OFT169:OFZ169"/>
    <mergeCell ref="OCU169:ODA169"/>
    <mergeCell ref="ODB169:ODH169"/>
    <mergeCell ref="ODI169:ODO169"/>
    <mergeCell ref="ODP169:ODV169"/>
    <mergeCell ref="ODW169:OEC169"/>
    <mergeCell ref="OED169:OEJ169"/>
    <mergeCell ref="OBE169:OBK169"/>
    <mergeCell ref="OBL169:OBR169"/>
    <mergeCell ref="OBS169:OBY169"/>
    <mergeCell ref="OBZ169:OCF169"/>
    <mergeCell ref="OCG169:OCM169"/>
    <mergeCell ref="OCN169:OCT169"/>
    <mergeCell ref="NZO169:NZU169"/>
    <mergeCell ref="NZV169:OAB169"/>
    <mergeCell ref="OAC169:OAI169"/>
    <mergeCell ref="OAJ169:OAP169"/>
    <mergeCell ref="OAQ169:OAW169"/>
    <mergeCell ref="OAX169:OBD169"/>
    <mergeCell ref="NXY169:NYE169"/>
    <mergeCell ref="NYF169:NYL169"/>
    <mergeCell ref="NYM169:NYS169"/>
    <mergeCell ref="NYT169:NYZ169"/>
    <mergeCell ref="NZA169:NZG169"/>
    <mergeCell ref="NZH169:NZN169"/>
    <mergeCell ref="NWI169:NWO169"/>
    <mergeCell ref="NWP169:NWV169"/>
    <mergeCell ref="NWW169:NXC169"/>
    <mergeCell ref="NXD169:NXJ169"/>
    <mergeCell ref="NXK169:NXQ169"/>
    <mergeCell ref="NXR169:NXX169"/>
    <mergeCell ref="NUS169:NUY169"/>
    <mergeCell ref="NUZ169:NVF169"/>
    <mergeCell ref="NVG169:NVM169"/>
    <mergeCell ref="NVN169:NVT169"/>
    <mergeCell ref="NVU169:NWA169"/>
    <mergeCell ref="NWB169:NWH169"/>
    <mergeCell ref="NTC169:NTI169"/>
    <mergeCell ref="NTJ169:NTP169"/>
    <mergeCell ref="NTQ169:NTW169"/>
    <mergeCell ref="NTX169:NUD169"/>
    <mergeCell ref="NUE169:NUK169"/>
    <mergeCell ref="NUL169:NUR169"/>
    <mergeCell ref="NRM169:NRS169"/>
    <mergeCell ref="NRT169:NRZ169"/>
    <mergeCell ref="NSA169:NSG169"/>
    <mergeCell ref="NSH169:NSN169"/>
    <mergeCell ref="NSO169:NSU169"/>
    <mergeCell ref="NSV169:NTB169"/>
    <mergeCell ref="NPW169:NQC169"/>
    <mergeCell ref="NQD169:NQJ169"/>
    <mergeCell ref="NQK169:NQQ169"/>
    <mergeCell ref="NQR169:NQX169"/>
    <mergeCell ref="NQY169:NRE169"/>
    <mergeCell ref="NRF169:NRL169"/>
    <mergeCell ref="NOG169:NOM169"/>
    <mergeCell ref="NON169:NOT169"/>
    <mergeCell ref="NOU169:NPA169"/>
    <mergeCell ref="NPB169:NPH169"/>
    <mergeCell ref="NPI169:NPO169"/>
    <mergeCell ref="NPP169:NPV169"/>
    <mergeCell ref="NMQ169:NMW169"/>
    <mergeCell ref="NMX169:NND169"/>
    <mergeCell ref="NNE169:NNK169"/>
    <mergeCell ref="NNL169:NNR169"/>
    <mergeCell ref="NNS169:NNY169"/>
    <mergeCell ref="NNZ169:NOF169"/>
    <mergeCell ref="NLA169:NLG169"/>
    <mergeCell ref="NLH169:NLN169"/>
    <mergeCell ref="NLO169:NLU169"/>
    <mergeCell ref="NLV169:NMB169"/>
    <mergeCell ref="NMC169:NMI169"/>
    <mergeCell ref="NMJ169:NMP169"/>
    <mergeCell ref="NJK169:NJQ169"/>
    <mergeCell ref="NJR169:NJX169"/>
    <mergeCell ref="NJY169:NKE169"/>
    <mergeCell ref="NKF169:NKL169"/>
    <mergeCell ref="NKM169:NKS169"/>
    <mergeCell ref="NKT169:NKZ169"/>
    <mergeCell ref="NHU169:NIA169"/>
    <mergeCell ref="NIB169:NIH169"/>
    <mergeCell ref="NII169:NIO169"/>
    <mergeCell ref="NIP169:NIV169"/>
    <mergeCell ref="NIW169:NJC169"/>
    <mergeCell ref="NJD169:NJJ169"/>
    <mergeCell ref="NGE169:NGK169"/>
    <mergeCell ref="NGL169:NGR169"/>
    <mergeCell ref="NGS169:NGY169"/>
    <mergeCell ref="NGZ169:NHF169"/>
    <mergeCell ref="NHG169:NHM169"/>
    <mergeCell ref="NHN169:NHT169"/>
    <mergeCell ref="NEO169:NEU169"/>
    <mergeCell ref="NEV169:NFB169"/>
    <mergeCell ref="NFC169:NFI169"/>
    <mergeCell ref="NFJ169:NFP169"/>
    <mergeCell ref="NFQ169:NFW169"/>
    <mergeCell ref="NFX169:NGD169"/>
    <mergeCell ref="NCY169:NDE169"/>
    <mergeCell ref="NDF169:NDL169"/>
    <mergeCell ref="NDM169:NDS169"/>
    <mergeCell ref="NDT169:NDZ169"/>
    <mergeCell ref="NEA169:NEG169"/>
    <mergeCell ref="NEH169:NEN169"/>
    <mergeCell ref="NBI169:NBO169"/>
    <mergeCell ref="NBP169:NBV169"/>
    <mergeCell ref="NBW169:NCC169"/>
    <mergeCell ref="NCD169:NCJ169"/>
    <mergeCell ref="NCK169:NCQ169"/>
    <mergeCell ref="NCR169:NCX169"/>
    <mergeCell ref="MZS169:MZY169"/>
    <mergeCell ref="MZZ169:NAF169"/>
    <mergeCell ref="NAG169:NAM169"/>
    <mergeCell ref="NAN169:NAT169"/>
    <mergeCell ref="NAU169:NBA169"/>
    <mergeCell ref="NBB169:NBH169"/>
    <mergeCell ref="MYC169:MYI169"/>
    <mergeCell ref="MYJ169:MYP169"/>
    <mergeCell ref="MYQ169:MYW169"/>
    <mergeCell ref="MYX169:MZD169"/>
    <mergeCell ref="MZE169:MZK169"/>
    <mergeCell ref="MZL169:MZR169"/>
    <mergeCell ref="MWM169:MWS169"/>
    <mergeCell ref="MWT169:MWZ169"/>
    <mergeCell ref="MXA169:MXG169"/>
    <mergeCell ref="MXH169:MXN169"/>
    <mergeCell ref="MXO169:MXU169"/>
    <mergeCell ref="MXV169:MYB169"/>
    <mergeCell ref="MUW169:MVC169"/>
    <mergeCell ref="MVD169:MVJ169"/>
    <mergeCell ref="MVK169:MVQ169"/>
    <mergeCell ref="MVR169:MVX169"/>
    <mergeCell ref="MVY169:MWE169"/>
    <mergeCell ref="MWF169:MWL169"/>
    <mergeCell ref="MTG169:MTM169"/>
    <mergeCell ref="MTN169:MTT169"/>
    <mergeCell ref="MTU169:MUA169"/>
    <mergeCell ref="MUB169:MUH169"/>
    <mergeCell ref="MUI169:MUO169"/>
    <mergeCell ref="MUP169:MUV169"/>
    <mergeCell ref="MRQ169:MRW169"/>
    <mergeCell ref="MRX169:MSD169"/>
    <mergeCell ref="MSE169:MSK169"/>
    <mergeCell ref="MSL169:MSR169"/>
    <mergeCell ref="MSS169:MSY169"/>
    <mergeCell ref="MSZ169:MTF169"/>
    <mergeCell ref="MQA169:MQG169"/>
    <mergeCell ref="MQH169:MQN169"/>
    <mergeCell ref="MQO169:MQU169"/>
    <mergeCell ref="MQV169:MRB169"/>
    <mergeCell ref="MRC169:MRI169"/>
    <mergeCell ref="MRJ169:MRP169"/>
    <mergeCell ref="MOK169:MOQ169"/>
    <mergeCell ref="MOR169:MOX169"/>
    <mergeCell ref="MOY169:MPE169"/>
    <mergeCell ref="MPF169:MPL169"/>
    <mergeCell ref="MPM169:MPS169"/>
    <mergeCell ref="MPT169:MPZ169"/>
    <mergeCell ref="MMU169:MNA169"/>
    <mergeCell ref="MNB169:MNH169"/>
    <mergeCell ref="MNI169:MNO169"/>
    <mergeCell ref="MNP169:MNV169"/>
    <mergeCell ref="MNW169:MOC169"/>
    <mergeCell ref="MOD169:MOJ169"/>
    <mergeCell ref="MLE169:MLK169"/>
    <mergeCell ref="MLL169:MLR169"/>
    <mergeCell ref="MLS169:MLY169"/>
    <mergeCell ref="MLZ169:MMF169"/>
    <mergeCell ref="MMG169:MMM169"/>
    <mergeCell ref="MMN169:MMT169"/>
    <mergeCell ref="MJO169:MJU169"/>
    <mergeCell ref="MJV169:MKB169"/>
    <mergeCell ref="MKC169:MKI169"/>
    <mergeCell ref="MKJ169:MKP169"/>
    <mergeCell ref="MKQ169:MKW169"/>
    <mergeCell ref="MKX169:MLD169"/>
    <mergeCell ref="MHY169:MIE169"/>
    <mergeCell ref="MIF169:MIL169"/>
    <mergeCell ref="MIM169:MIS169"/>
    <mergeCell ref="MIT169:MIZ169"/>
    <mergeCell ref="MJA169:MJG169"/>
    <mergeCell ref="MJH169:MJN169"/>
    <mergeCell ref="MGI169:MGO169"/>
    <mergeCell ref="MGP169:MGV169"/>
    <mergeCell ref="MGW169:MHC169"/>
    <mergeCell ref="MHD169:MHJ169"/>
    <mergeCell ref="MHK169:MHQ169"/>
    <mergeCell ref="MHR169:MHX169"/>
    <mergeCell ref="MES169:MEY169"/>
    <mergeCell ref="MEZ169:MFF169"/>
    <mergeCell ref="MFG169:MFM169"/>
    <mergeCell ref="MFN169:MFT169"/>
    <mergeCell ref="MFU169:MGA169"/>
    <mergeCell ref="MGB169:MGH169"/>
    <mergeCell ref="MDC169:MDI169"/>
    <mergeCell ref="MDJ169:MDP169"/>
    <mergeCell ref="MDQ169:MDW169"/>
    <mergeCell ref="MDX169:MED169"/>
    <mergeCell ref="MEE169:MEK169"/>
    <mergeCell ref="MEL169:MER169"/>
    <mergeCell ref="MBM169:MBS169"/>
    <mergeCell ref="MBT169:MBZ169"/>
    <mergeCell ref="MCA169:MCG169"/>
    <mergeCell ref="MCH169:MCN169"/>
    <mergeCell ref="MCO169:MCU169"/>
    <mergeCell ref="MCV169:MDB169"/>
    <mergeCell ref="LZW169:MAC169"/>
    <mergeCell ref="MAD169:MAJ169"/>
    <mergeCell ref="MAK169:MAQ169"/>
    <mergeCell ref="MAR169:MAX169"/>
    <mergeCell ref="MAY169:MBE169"/>
    <mergeCell ref="MBF169:MBL169"/>
    <mergeCell ref="LYG169:LYM169"/>
    <mergeCell ref="LYN169:LYT169"/>
    <mergeCell ref="LYU169:LZA169"/>
    <mergeCell ref="LZB169:LZH169"/>
    <mergeCell ref="LZI169:LZO169"/>
    <mergeCell ref="LZP169:LZV169"/>
    <mergeCell ref="LWQ169:LWW169"/>
    <mergeCell ref="LWX169:LXD169"/>
    <mergeCell ref="LXE169:LXK169"/>
    <mergeCell ref="LXL169:LXR169"/>
    <mergeCell ref="LXS169:LXY169"/>
    <mergeCell ref="LXZ169:LYF169"/>
    <mergeCell ref="LVA169:LVG169"/>
    <mergeCell ref="LVH169:LVN169"/>
    <mergeCell ref="LVO169:LVU169"/>
    <mergeCell ref="LVV169:LWB169"/>
    <mergeCell ref="LWC169:LWI169"/>
    <mergeCell ref="LWJ169:LWP169"/>
    <mergeCell ref="LTK169:LTQ169"/>
    <mergeCell ref="LTR169:LTX169"/>
    <mergeCell ref="LTY169:LUE169"/>
    <mergeCell ref="LUF169:LUL169"/>
    <mergeCell ref="LUM169:LUS169"/>
    <mergeCell ref="LUT169:LUZ169"/>
    <mergeCell ref="LRU169:LSA169"/>
    <mergeCell ref="LSB169:LSH169"/>
    <mergeCell ref="LSI169:LSO169"/>
    <mergeCell ref="LSP169:LSV169"/>
    <mergeCell ref="LSW169:LTC169"/>
    <mergeCell ref="LTD169:LTJ169"/>
    <mergeCell ref="LQE169:LQK169"/>
    <mergeCell ref="LQL169:LQR169"/>
    <mergeCell ref="LQS169:LQY169"/>
    <mergeCell ref="LQZ169:LRF169"/>
    <mergeCell ref="LRG169:LRM169"/>
    <mergeCell ref="LRN169:LRT169"/>
    <mergeCell ref="LOO169:LOU169"/>
    <mergeCell ref="LOV169:LPB169"/>
    <mergeCell ref="LPC169:LPI169"/>
    <mergeCell ref="LPJ169:LPP169"/>
    <mergeCell ref="LPQ169:LPW169"/>
    <mergeCell ref="LPX169:LQD169"/>
    <mergeCell ref="LMY169:LNE169"/>
    <mergeCell ref="LNF169:LNL169"/>
    <mergeCell ref="LNM169:LNS169"/>
    <mergeCell ref="LNT169:LNZ169"/>
    <mergeCell ref="LOA169:LOG169"/>
    <mergeCell ref="LOH169:LON169"/>
    <mergeCell ref="LLI169:LLO169"/>
    <mergeCell ref="LLP169:LLV169"/>
    <mergeCell ref="LLW169:LMC169"/>
    <mergeCell ref="LMD169:LMJ169"/>
    <mergeCell ref="LMK169:LMQ169"/>
    <mergeCell ref="LMR169:LMX169"/>
    <mergeCell ref="LJS169:LJY169"/>
    <mergeCell ref="LJZ169:LKF169"/>
    <mergeCell ref="LKG169:LKM169"/>
    <mergeCell ref="LKN169:LKT169"/>
    <mergeCell ref="LKU169:LLA169"/>
    <mergeCell ref="LLB169:LLH169"/>
    <mergeCell ref="LIC169:LII169"/>
    <mergeCell ref="LIJ169:LIP169"/>
    <mergeCell ref="LIQ169:LIW169"/>
    <mergeCell ref="LIX169:LJD169"/>
    <mergeCell ref="LJE169:LJK169"/>
    <mergeCell ref="LJL169:LJR169"/>
    <mergeCell ref="LGM169:LGS169"/>
    <mergeCell ref="LGT169:LGZ169"/>
    <mergeCell ref="LHA169:LHG169"/>
    <mergeCell ref="LHH169:LHN169"/>
    <mergeCell ref="LHO169:LHU169"/>
    <mergeCell ref="LHV169:LIB169"/>
    <mergeCell ref="LEW169:LFC169"/>
    <mergeCell ref="LFD169:LFJ169"/>
    <mergeCell ref="LFK169:LFQ169"/>
    <mergeCell ref="LFR169:LFX169"/>
    <mergeCell ref="LFY169:LGE169"/>
    <mergeCell ref="LGF169:LGL169"/>
    <mergeCell ref="LDG169:LDM169"/>
    <mergeCell ref="LDN169:LDT169"/>
    <mergeCell ref="LDU169:LEA169"/>
    <mergeCell ref="LEB169:LEH169"/>
    <mergeCell ref="LEI169:LEO169"/>
    <mergeCell ref="LEP169:LEV169"/>
    <mergeCell ref="LBQ169:LBW169"/>
    <mergeCell ref="LBX169:LCD169"/>
    <mergeCell ref="LCE169:LCK169"/>
    <mergeCell ref="LCL169:LCR169"/>
    <mergeCell ref="LCS169:LCY169"/>
    <mergeCell ref="LCZ169:LDF169"/>
    <mergeCell ref="LAA169:LAG169"/>
    <mergeCell ref="LAH169:LAN169"/>
    <mergeCell ref="LAO169:LAU169"/>
    <mergeCell ref="LAV169:LBB169"/>
    <mergeCell ref="LBC169:LBI169"/>
    <mergeCell ref="LBJ169:LBP169"/>
    <mergeCell ref="KYK169:KYQ169"/>
    <mergeCell ref="KYR169:KYX169"/>
    <mergeCell ref="KYY169:KZE169"/>
    <mergeCell ref="KZF169:KZL169"/>
    <mergeCell ref="KZM169:KZS169"/>
    <mergeCell ref="KZT169:KZZ169"/>
    <mergeCell ref="KWU169:KXA169"/>
    <mergeCell ref="KXB169:KXH169"/>
    <mergeCell ref="KXI169:KXO169"/>
    <mergeCell ref="KXP169:KXV169"/>
    <mergeCell ref="KXW169:KYC169"/>
    <mergeCell ref="KYD169:KYJ169"/>
    <mergeCell ref="KVE169:KVK169"/>
    <mergeCell ref="KVL169:KVR169"/>
    <mergeCell ref="KVS169:KVY169"/>
    <mergeCell ref="KVZ169:KWF169"/>
    <mergeCell ref="KWG169:KWM169"/>
    <mergeCell ref="KWN169:KWT169"/>
    <mergeCell ref="KTO169:KTU169"/>
    <mergeCell ref="KTV169:KUB169"/>
    <mergeCell ref="KUC169:KUI169"/>
    <mergeCell ref="KUJ169:KUP169"/>
    <mergeCell ref="KUQ169:KUW169"/>
    <mergeCell ref="KUX169:KVD169"/>
    <mergeCell ref="KRY169:KSE169"/>
    <mergeCell ref="KSF169:KSL169"/>
    <mergeCell ref="KSM169:KSS169"/>
    <mergeCell ref="KST169:KSZ169"/>
    <mergeCell ref="KTA169:KTG169"/>
    <mergeCell ref="KTH169:KTN169"/>
    <mergeCell ref="KQI169:KQO169"/>
    <mergeCell ref="KQP169:KQV169"/>
    <mergeCell ref="KQW169:KRC169"/>
    <mergeCell ref="KRD169:KRJ169"/>
    <mergeCell ref="KRK169:KRQ169"/>
    <mergeCell ref="KRR169:KRX169"/>
    <mergeCell ref="KOS169:KOY169"/>
    <mergeCell ref="KOZ169:KPF169"/>
    <mergeCell ref="KPG169:KPM169"/>
    <mergeCell ref="KPN169:KPT169"/>
    <mergeCell ref="KPU169:KQA169"/>
    <mergeCell ref="KQB169:KQH169"/>
    <mergeCell ref="KNC169:KNI169"/>
    <mergeCell ref="KNJ169:KNP169"/>
    <mergeCell ref="KNQ169:KNW169"/>
    <mergeCell ref="KNX169:KOD169"/>
    <mergeCell ref="KOE169:KOK169"/>
    <mergeCell ref="KOL169:KOR169"/>
    <mergeCell ref="KLM169:KLS169"/>
    <mergeCell ref="KLT169:KLZ169"/>
    <mergeCell ref="KMA169:KMG169"/>
    <mergeCell ref="KMH169:KMN169"/>
    <mergeCell ref="KMO169:KMU169"/>
    <mergeCell ref="KMV169:KNB169"/>
    <mergeCell ref="KJW169:KKC169"/>
    <mergeCell ref="KKD169:KKJ169"/>
    <mergeCell ref="KKK169:KKQ169"/>
    <mergeCell ref="KKR169:KKX169"/>
    <mergeCell ref="KKY169:KLE169"/>
    <mergeCell ref="KLF169:KLL169"/>
    <mergeCell ref="KIG169:KIM169"/>
    <mergeCell ref="KIN169:KIT169"/>
    <mergeCell ref="KIU169:KJA169"/>
    <mergeCell ref="KJB169:KJH169"/>
    <mergeCell ref="KJI169:KJO169"/>
    <mergeCell ref="KJP169:KJV169"/>
    <mergeCell ref="KGQ169:KGW169"/>
    <mergeCell ref="KGX169:KHD169"/>
    <mergeCell ref="KHE169:KHK169"/>
    <mergeCell ref="KHL169:KHR169"/>
    <mergeCell ref="KHS169:KHY169"/>
    <mergeCell ref="KHZ169:KIF169"/>
    <mergeCell ref="KFA169:KFG169"/>
    <mergeCell ref="KFH169:KFN169"/>
    <mergeCell ref="KFO169:KFU169"/>
    <mergeCell ref="KFV169:KGB169"/>
    <mergeCell ref="KGC169:KGI169"/>
    <mergeCell ref="KGJ169:KGP169"/>
    <mergeCell ref="KDK169:KDQ169"/>
    <mergeCell ref="KDR169:KDX169"/>
    <mergeCell ref="KDY169:KEE169"/>
    <mergeCell ref="KEF169:KEL169"/>
    <mergeCell ref="KEM169:KES169"/>
    <mergeCell ref="KET169:KEZ169"/>
    <mergeCell ref="KBU169:KCA169"/>
    <mergeCell ref="KCB169:KCH169"/>
    <mergeCell ref="KCI169:KCO169"/>
    <mergeCell ref="KCP169:KCV169"/>
    <mergeCell ref="KCW169:KDC169"/>
    <mergeCell ref="KDD169:KDJ169"/>
    <mergeCell ref="KAE169:KAK169"/>
    <mergeCell ref="KAL169:KAR169"/>
    <mergeCell ref="KAS169:KAY169"/>
    <mergeCell ref="KAZ169:KBF169"/>
    <mergeCell ref="KBG169:KBM169"/>
    <mergeCell ref="KBN169:KBT169"/>
    <mergeCell ref="JYO169:JYU169"/>
    <mergeCell ref="JYV169:JZB169"/>
    <mergeCell ref="JZC169:JZI169"/>
    <mergeCell ref="JZJ169:JZP169"/>
    <mergeCell ref="JZQ169:JZW169"/>
    <mergeCell ref="JZX169:KAD169"/>
    <mergeCell ref="JWY169:JXE169"/>
    <mergeCell ref="JXF169:JXL169"/>
    <mergeCell ref="JXM169:JXS169"/>
    <mergeCell ref="JXT169:JXZ169"/>
    <mergeCell ref="JYA169:JYG169"/>
    <mergeCell ref="JYH169:JYN169"/>
    <mergeCell ref="JVI169:JVO169"/>
    <mergeCell ref="JVP169:JVV169"/>
    <mergeCell ref="JVW169:JWC169"/>
    <mergeCell ref="JWD169:JWJ169"/>
    <mergeCell ref="JWK169:JWQ169"/>
    <mergeCell ref="JWR169:JWX169"/>
    <mergeCell ref="JTS169:JTY169"/>
    <mergeCell ref="JTZ169:JUF169"/>
    <mergeCell ref="JUG169:JUM169"/>
    <mergeCell ref="JUN169:JUT169"/>
    <mergeCell ref="JUU169:JVA169"/>
    <mergeCell ref="JVB169:JVH169"/>
    <mergeCell ref="JSC169:JSI169"/>
    <mergeCell ref="JSJ169:JSP169"/>
    <mergeCell ref="JSQ169:JSW169"/>
    <mergeCell ref="JSX169:JTD169"/>
    <mergeCell ref="JTE169:JTK169"/>
    <mergeCell ref="JTL169:JTR169"/>
    <mergeCell ref="JQM169:JQS169"/>
    <mergeCell ref="JQT169:JQZ169"/>
    <mergeCell ref="JRA169:JRG169"/>
    <mergeCell ref="JRH169:JRN169"/>
    <mergeCell ref="JRO169:JRU169"/>
    <mergeCell ref="JRV169:JSB169"/>
    <mergeCell ref="JOW169:JPC169"/>
    <mergeCell ref="JPD169:JPJ169"/>
    <mergeCell ref="JPK169:JPQ169"/>
    <mergeCell ref="JPR169:JPX169"/>
    <mergeCell ref="JPY169:JQE169"/>
    <mergeCell ref="JQF169:JQL169"/>
    <mergeCell ref="JNG169:JNM169"/>
    <mergeCell ref="JNN169:JNT169"/>
    <mergeCell ref="JNU169:JOA169"/>
    <mergeCell ref="JOB169:JOH169"/>
    <mergeCell ref="JOI169:JOO169"/>
    <mergeCell ref="JOP169:JOV169"/>
    <mergeCell ref="JLQ169:JLW169"/>
    <mergeCell ref="JLX169:JMD169"/>
    <mergeCell ref="JME169:JMK169"/>
    <mergeCell ref="JML169:JMR169"/>
    <mergeCell ref="JMS169:JMY169"/>
    <mergeCell ref="JMZ169:JNF169"/>
    <mergeCell ref="JKA169:JKG169"/>
    <mergeCell ref="JKH169:JKN169"/>
    <mergeCell ref="JKO169:JKU169"/>
    <mergeCell ref="JKV169:JLB169"/>
    <mergeCell ref="JLC169:JLI169"/>
    <mergeCell ref="JLJ169:JLP169"/>
    <mergeCell ref="JIK169:JIQ169"/>
    <mergeCell ref="JIR169:JIX169"/>
    <mergeCell ref="JIY169:JJE169"/>
    <mergeCell ref="JJF169:JJL169"/>
    <mergeCell ref="JJM169:JJS169"/>
    <mergeCell ref="JJT169:JJZ169"/>
    <mergeCell ref="JGU169:JHA169"/>
    <mergeCell ref="JHB169:JHH169"/>
    <mergeCell ref="JHI169:JHO169"/>
    <mergeCell ref="JHP169:JHV169"/>
    <mergeCell ref="JHW169:JIC169"/>
    <mergeCell ref="JID169:JIJ169"/>
    <mergeCell ref="JFE169:JFK169"/>
    <mergeCell ref="JFL169:JFR169"/>
    <mergeCell ref="JFS169:JFY169"/>
    <mergeCell ref="JFZ169:JGF169"/>
    <mergeCell ref="JGG169:JGM169"/>
    <mergeCell ref="JGN169:JGT169"/>
    <mergeCell ref="JDO169:JDU169"/>
    <mergeCell ref="JDV169:JEB169"/>
    <mergeCell ref="JEC169:JEI169"/>
    <mergeCell ref="JEJ169:JEP169"/>
    <mergeCell ref="JEQ169:JEW169"/>
    <mergeCell ref="JEX169:JFD169"/>
    <mergeCell ref="JBY169:JCE169"/>
    <mergeCell ref="JCF169:JCL169"/>
    <mergeCell ref="JCM169:JCS169"/>
    <mergeCell ref="JCT169:JCZ169"/>
    <mergeCell ref="JDA169:JDG169"/>
    <mergeCell ref="JDH169:JDN169"/>
    <mergeCell ref="JAI169:JAO169"/>
    <mergeCell ref="JAP169:JAV169"/>
    <mergeCell ref="JAW169:JBC169"/>
    <mergeCell ref="JBD169:JBJ169"/>
    <mergeCell ref="JBK169:JBQ169"/>
    <mergeCell ref="JBR169:JBX169"/>
    <mergeCell ref="IYS169:IYY169"/>
    <mergeCell ref="IYZ169:IZF169"/>
    <mergeCell ref="IZG169:IZM169"/>
    <mergeCell ref="IZN169:IZT169"/>
    <mergeCell ref="IZU169:JAA169"/>
    <mergeCell ref="JAB169:JAH169"/>
    <mergeCell ref="IXC169:IXI169"/>
    <mergeCell ref="IXJ169:IXP169"/>
    <mergeCell ref="IXQ169:IXW169"/>
    <mergeCell ref="IXX169:IYD169"/>
    <mergeCell ref="IYE169:IYK169"/>
    <mergeCell ref="IYL169:IYR169"/>
    <mergeCell ref="IVM169:IVS169"/>
    <mergeCell ref="IVT169:IVZ169"/>
    <mergeCell ref="IWA169:IWG169"/>
    <mergeCell ref="IWH169:IWN169"/>
    <mergeCell ref="IWO169:IWU169"/>
    <mergeCell ref="IWV169:IXB169"/>
    <mergeCell ref="ITW169:IUC169"/>
    <mergeCell ref="IUD169:IUJ169"/>
    <mergeCell ref="IUK169:IUQ169"/>
    <mergeCell ref="IUR169:IUX169"/>
    <mergeCell ref="IUY169:IVE169"/>
    <mergeCell ref="IVF169:IVL169"/>
    <mergeCell ref="ISG169:ISM169"/>
    <mergeCell ref="ISN169:IST169"/>
    <mergeCell ref="ISU169:ITA169"/>
    <mergeCell ref="ITB169:ITH169"/>
    <mergeCell ref="ITI169:ITO169"/>
    <mergeCell ref="ITP169:ITV169"/>
    <mergeCell ref="IQQ169:IQW169"/>
    <mergeCell ref="IQX169:IRD169"/>
    <mergeCell ref="IRE169:IRK169"/>
    <mergeCell ref="IRL169:IRR169"/>
    <mergeCell ref="IRS169:IRY169"/>
    <mergeCell ref="IRZ169:ISF169"/>
    <mergeCell ref="IPA169:IPG169"/>
    <mergeCell ref="IPH169:IPN169"/>
    <mergeCell ref="IPO169:IPU169"/>
    <mergeCell ref="IPV169:IQB169"/>
    <mergeCell ref="IQC169:IQI169"/>
    <mergeCell ref="IQJ169:IQP169"/>
    <mergeCell ref="INK169:INQ169"/>
    <mergeCell ref="INR169:INX169"/>
    <mergeCell ref="INY169:IOE169"/>
    <mergeCell ref="IOF169:IOL169"/>
    <mergeCell ref="IOM169:IOS169"/>
    <mergeCell ref="IOT169:IOZ169"/>
    <mergeCell ref="ILU169:IMA169"/>
    <mergeCell ref="IMB169:IMH169"/>
    <mergeCell ref="IMI169:IMO169"/>
    <mergeCell ref="IMP169:IMV169"/>
    <mergeCell ref="IMW169:INC169"/>
    <mergeCell ref="IND169:INJ169"/>
    <mergeCell ref="IKE169:IKK169"/>
    <mergeCell ref="IKL169:IKR169"/>
    <mergeCell ref="IKS169:IKY169"/>
    <mergeCell ref="IKZ169:ILF169"/>
    <mergeCell ref="ILG169:ILM169"/>
    <mergeCell ref="ILN169:ILT169"/>
    <mergeCell ref="IIO169:IIU169"/>
    <mergeCell ref="IIV169:IJB169"/>
    <mergeCell ref="IJC169:IJI169"/>
    <mergeCell ref="IJJ169:IJP169"/>
    <mergeCell ref="IJQ169:IJW169"/>
    <mergeCell ref="IJX169:IKD169"/>
    <mergeCell ref="IGY169:IHE169"/>
    <mergeCell ref="IHF169:IHL169"/>
    <mergeCell ref="IHM169:IHS169"/>
    <mergeCell ref="IHT169:IHZ169"/>
    <mergeCell ref="IIA169:IIG169"/>
    <mergeCell ref="IIH169:IIN169"/>
    <mergeCell ref="IFI169:IFO169"/>
    <mergeCell ref="IFP169:IFV169"/>
    <mergeCell ref="IFW169:IGC169"/>
    <mergeCell ref="IGD169:IGJ169"/>
    <mergeCell ref="IGK169:IGQ169"/>
    <mergeCell ref="IGR169:IGX169"/>
    <mergeCell ref="IDS169:IDY169"/>
    <mergeCell ref="IDZ169:IEF169"/>
    <mergeCell ref="IEG169:IEM169"/>
    <mergeCell ref="IEN169:IET169"/>
    <mergeCell ref="IEU169:IFA169"/>
    <mergeCell ref="IFB169:IFH169"/>
    <mergeCell ref="ICC169:ICI169"/>
    <mergeCell ref="ICJ169:ICP169"/>
    <mergeCell ref="ICQ169:ICW169"/>
    <mergeCell ref="ICX169:IDD169"/>
    <mergeCell ref="IDE169:IDK169"/>
    <mergeCell ref="IDL169:IDR169"/>
    <mergeCell ref="IAM169:IAS169"/>
    <mergeCell ref="IAT169:IAZ169"/>
    <mergeCell ref="IBA169:IBG169"/>
    <mergeCell ref="IBH169:IBN169"/>
    <mergeCell ref="IBO169:IBU169"/>
    <mergeCell ref="IBV169:ICB169"/>
    <mergeCell ref="HYW169:HZC169"/>
    <mergeCell ref="HZD169:HZJ169"/>
    <mergeCell ref="HZK169:HZQ169"/>
    <mergeCell ref="HZR169:HZX169"/>
    <mergeCell ref="HZY169:IAE169"/>
    <mergeCell ref="IAF169:IAL169"/>
    <mergeCell ref="HXG169:HXM169"/>
    <mergeCell ref="HXN169:HXT169"/>
    <mergeCell ref="HXU169:HYA169"/>
    <mergeCell ref="HYB169:HYH169"/>
    <mergeCell ref="HYI169:HYO169"/>
    <mergeCell ref="HYP169:HYV169"/>
    <mergeCell ref="HVQ169:HVW169"/>
    <mergeCell ref="HVX169:HWD169"/>
    <mergeCell ref="HWE169:HWK169"/>
    <mergeCell ref="HWL169:HWR169"/>
    <mergeCell ref="HWS169:HWY169"/>
    <mergeCell ref="HWZ169:HXF169"/>
    <mergeCell ref="HUA169:HUG169"/>
    <mergeCell ref="HUH169:HUN169"/>
    <mergeCell ref="HUO169:HUU169"/>
    <mergeCell ref="HUV169:HVB169"/>
    <mergeCell ref="HVC169:HVI169"/>
    <mergeCell ref="HVJ169:HVP169"/>
    <mergeCell ref="HSK169:HSQ169"/>
    <mergeCell ref="HSR169:HSX169"/>
    <mergeCell ref="HSY169:HTE169"/>
    <mergeCell ref="HTF169:HTL169"/>
    <mergeCell ref="HTM169:HTS169"/>
    <mergeCell ref="HTT169:HTZ169"/>
    <mergeCell ref="HQU169:HRA169"/>
    <mergeCell ref="HRB169:HRH169"/>
    <mergeCell ref="HRI169:HRO169"/>
    <mergeCell ref="HRP169:HRV169"/>
    <mergeCell ref="HRW169:HSC169"/>
    <mergeCell ref="HSD169:HSJ169"/>
    <mergeCell ref="HPE169:HPK169"/>
    <mergeCell ref="HPL169:HPR169"/>
    <mergeCell ref="HPS169:HPY169"/>
    <mergeCell ref="HPZ169:HQF169"/>
    <mergeCell ref="HQG169:HQM169"/>
    <mergeCell ref="HQN169:HQT169"/>
    <mergeCell ref="HNO169:HNU169"/>
    <mergeCell ref="HNV169:HOB169"/>
    <mergeCell ref="HOC169:HOI169"/>
    <mergeCell ref="HOJ169:HOP169"/>
    <mergeCell ref="HOQ169:HOW169"/>
    <mergeCell ref="HOX169:HPD169"/>
    <mergeCell ref="HLY169:HME169"/>
    <mergeCell ref="HMF169:HML169"/>
    <mergeCell ref="HMM169:HMS169"/>
    <mergeCell ref="HMT169:HMZ169"/>
    <mergeCell ref="HNA169:HNG169"/>
    <mergeCell ref="HNH169:HNN169"/>
    <mergeCell ref="HKI169:HKO169"/>
    <mergeCell ref="HKP169:HKV169"/>
    <mergeCell ref="HKW169:HLC169"/>
    <mergeCell ref="HLD169:HLJ169"/>
    <mergeCell ref="HLK169:HLQ169"/>
    <mergeCell ref="HLR169:HLX169"/>
    <mergeCell ref="HIS169:HIY169"/>
    <mergeCell ref="HIZ169:HJF169"/>
    <mergeCell ref="HJG169:HJM169"/>
    <mergeCell ref="HJN169:HJT169"/>
    <mergeCell ref="HJU169:HKA169"/>
    <mergeCell ref="HKB169:HKH169"/>
    <mergeCell ref="HHC169:HHI169"/>
    <mergeCell ref="HHJ169:HHP169"/>
    <mergeCell ref="HHQ169:HHW169"/>
    <mergeCell ref="HHX169:HID169"/>
    <mergeCell ref="HIE169:HIK169"/>
    <mergeCell ref="HIL169:HIR169"/>
    <mergeCell ref="HFM169:HFS169"/>
    <mergeCell ref="HFT169:HFZ169"/>
    <mergeCell ref="HGA169:HGG169"/>
    <mergeCell ref="HGH169:HGN169"/>
    <mergeCell ref="HGO169:HGU169"/>
    <mergeCell ref="HGV169:HHB169"/>
    <mergeCell ref="HDW169:HEC169"/>
    <mergeCell ref="HED169:HEJ169"/>
    <mergeCell ref="HEK169:HEQ169"/>
    <mergeCell ref="HER169:HEX169"/>
    <mergeCell ref="HEY169:HFE169"/>
    <mergeCell ref="HFF169:HFL169"/>
    <mergeCell ref="HCG169:HCM169"/>
    <mergeCell ref="HCN169:HCT169"/>
    <mergeCell ref="HCU169:HDA169"/>
    <mergeCell ref="HDB169:HDH169"/>
    <mergeCell ref="HDI169:HDO169"/>
    <mergeCell ref="HDP169:HDV169"/>
    <mergeCell ref="HAQ169:HAW169"/>
    <mergeCell ref="HAX169:HBD169"/>
    <mergeCell ref="HBE169:HBK169"/>
    <mergeCell ref="HBL169:HBR169"/>
    <mergeCell ref="HBS169:HBY169"/>
    <mergeCell ref="HBZ169:HCF169"/>
    <mergeCell ref="GZA169:GZG169"/>
    <mergeCell ref="GZH169:GZN169"/>
    <mergeCell ref="GZO169:GZU169"/>
    <mergeCell ref="GZV169:HAB169"/>
    <mergeCell ref="HAC169:HAI169"/>
    <mergeCell ref="HAJ169:HAP169"/>
    <mergeCell ref="GXK169:GXQ169"/>
    <mergeCell ref="GXR169:GXX169"/>
    <mergeCell ref="GXY169:GYE169"/>
    <mergeCell ref="GYF169:GYL169"/>
    <mergeCell ref="GYM169:GYS169"/>
    <mergeCell ref="GYT169:GYZ169"/>
    <mergeCell ref="GVU169:GWA169"/>
    <mergeCell ref="GWB169:GWH169"/>
    <mergeCell ref="GWI169:GWO169"/>
    <mergeCell ref="GWP169:GWV169"/>
    <mergeCell ref="GWW169:GXC169"/>
    <mergeCell ref="GXD169:GXJ169"/>
    <mergeCell ref="GUE169:GUK169"/>
    <mergeCell ref="GUL169:GUR169"/>
    <mergeCell ref="GUS169:GUY169"/>
    <mergeCell ref="GUZ169:GVF169"/>
    <mergeCell ref="GVG169:GVM169"/>
    <mergeCell ref="GVN169:GVT169"/>
    <mergeCell ref="GSO169:GSU169"/>
    <mergeCell ref="GSV169:GTB169"/>
    <mergeCell ref="GTC169:GTI169"/>
    <mergeCell ref="GTJ169:GTP169"/>
    <mergeCell ref="GTQ169:GTW169"/>
    <mergeCell ref="GTX169:GUD169"/>
    <mergeCell ref="GQY169:GRE169"/>
    <mergeCell ref="GRF169:GRL169"/>
    <mergeCell ref="GRM169:GRS169"/>
    <mergeCell ref="GRT169:GRZ169"/>
    <mergeCell ref="GSA169:GSG169"/>
    <mergeCell ref="GSH169:GSN169"/>
    <mergeCell ref="GPI169:GPO169"/>
    <mergeCell ref="GPP169:GPV169"/>
    <mergeCell ref="GPW169:GQC169"/>
    <mergeCell ref="GQD169:GQJ169"/>
    <mergeCell ref="GQK169:GQQ169"/>
    <mergeCell ref="GQR169:GQX169"/>
    <mergeCell ref="GNS169:GNY169"/>
    <mergeCell ref="GNZ169:GOF169"/>
    <mergeCell ref="GOG169:GOM169"/>
    <mergeCell ref="GON169:GOT169"/>
    <mergeCell ref="GOU169:GPA169"/>
    <mergeCell ref="GPB169:GPH169"/>
    <mergeCell ref="GMC169:GMI169"/>
    <mergeCell ref="GMJ169:GMP169"/>
    <mergeCell ref="GMQ169:GMW169"/>
    <mergeCell ref="GMX169:GND169"/>
    <mergeCell ref="GNE169:GNK169"/>
    <mergeCell ref="GNL169:GNR169"/>
    <mergeCell ref="GKM169:GKS169"/>
    <mergeCell ref="GKT169:GKZ169"/>
    <mergeCell ref="GLA169:GLG169"/>
    <mergeCell ref="GLH169:GLN169"/>
    <mergeCell ref="GLO169:GLU169"/>
    <mergeCell ref="GLV169:GMB169"/>
    <mergeCell ref="GIW169:GJC169"/>
    <mergeCell ref="GJD169:GJJ169"/>
    <mergeCell ref="GJK169:GJQ169"/>
    <mergeCell ref="GJR169:GJX169"/>
    <mergeCell ref="GJY169:GKE169"/>
    <mergeCell ref="GKF169:GKL169"/>
    <mergeCell ref="GHG169:GHM169"/>
    <mergeCell ref="GHN169:GHT169"/>
    <mergeCell ref="GHU169:GIA169"/>
    <mergeCell ref="GIB169:GIH169"/>
    <mergeCell ref="GII169:GIO169"/>
    <mergeCell ref="GIP169:GIV169"/>
    <mergeCell ref="GFQ169:GFW169"/>
    <mergeCell ref="GFX169:GGD169"/>
    <mergeCell ref="GGE169:GGK169"/>
    <mergeCell ref="GGL169:GGR169"/>
    <mergeCell ref="GGS169:GGY169"/>
    <mergeCell ref="GGZ169:GHF169"/>
    <mergeCell ref="GEA169:GEG169"/>
    <mergeCell ref="GEH169:GEN169"/>
    <mergeCell ref="GEO169:GEU169"/>
    <mergeCell ref="GEV169:GFB169"/>
    <mergeCell ref="GFC169:GFI169"/>
    <mergeCell ref="GFJ169:GFP169"/>
    <mergeCell ref="GCK169:GCQ169"/>
    <mergeCell ref="GCR169:GCX169"/>
    <mergeCell ref="GCY169:GDE169"/>
    <mergeCell ref="GDF169:GDL169"/>
    <mergeCell ref="GDM169:GDS169"/>
    <mergeCell ref="GDT169:GDZ169"/>
    <mergeCell ref="GAU169:GBA169"/>
    <mergeCell ref="GBB169:GBH169"/>
    <mergeCell ref="GBI169:GBO169"/>
    <mergeCell ref="GBP169:GBV169"/>
    <mergeCell ref="GBW169:GCC169"/>
    <mergeCell ref="GCD169:GCJ169"/>
    <mergeCell ref="FZE169:FZK169"/>
    <mergeCell ref="FZL169:FZR169"/>
    <mergeCell ref="FZS169:FZY169"/>
    <mergeCell ref="FZZ169:GAF169"/>
    <mergeCell ref="GAG169:GAM169"/>
    <mergeCell ref="GAN169:GAT169"/>
    <mergeCell ref="FXO169:FXU169"/>
    <mergeCell ref="FXV169:FYB169"/>
    <mergeCell ref="FYC169:FYI169"/>
    <mergeCell ref="FYJ169:FYP169"/>
    <mergeCell ref="FYQ169:FYW169"/>
    <mergeCell ref="FYX169:FZD169"/>
    <mergeCell ref="FVY169:FWE169"/>
    <mergeCell ref="FWF169:FWL169"/>
    <mergeCell ref="FWM169:FWS169"/>
    <mergeCell ref="FWT169:FWZ169"/>
    <mergeCell ref="FXA169:FXG169"/>
    <mergeCell ref="FXH169:FXN169"/>
    <mergeCell ref="FUI169:FUO169"/>
    <mergeCell ref="FUP169:FUV169"/>
    <mergeCell ref="FUW169:FVC169"/>
    <mergeCell ref="FVD169:FVJ169"/>
    <mergeCell ref="FVK169:FVQ169"/>
    <mergeCell ref="FVR169:FVX169"/>
    <mergeCell ref="FSS169:FSY169"/>
    <mergeCell ref="FSZ169:FTF169"/>
    <mergeCell ref="FTG169:FTM169"/>
    <mergeCell ref="FTN169:FTT169"/>
    <mergeCell ref="FTU169:FUA169"/>
    <mergeCell ref="FUB169:FUH169"/>
    <mergeCell ref="FRC169:FRI169"/>
    <mergeCell ref="FRJ169:FRP169"/>
    <mergeCell ref="FRQ169:FRW169"/>
    <mergeCell ref="FRX169:FSD169"/>
    <mergeCell ref="FSE169:FSK169"/>
    <mergeCell ref="FSL169:FSR169"/>
    <mergeCell ref="FPM169:FPS169"/>
    <mergeCell ref="FPT169:FPZ169"/>
    <mergeCell ref="FQA169:FQG169"/>
    <mergeCell ref="FQH169:FQN169"/>
    <mergeCell ref="FQO169:FQU169"/>
    <mergeCell ref="FQV169:FRB169"/>
    <mergeCell ref="FNW169:FOC169"/>
    <mergeCell ref="FOD169:FOJ169"/>
    <mergeCell ref="FOK169:FOQ169"/>
    <mergeCell ref="FOR169:FOX169"/>
    <mergeCell ref="FOY169:FPE169"/>
    <mergeCell ref="FPF169:FPL169"/>
    <mergeCell ref="FMG169:FMM169"/>
    <mergeCell ref="FMN169:FMT169"/>
    <mergeCell ref="FMU169:FNA169"/>
    <mergeCell ref="FNB169:FNH169"/>
    <mergeCell ref="FNI169:FNO169"/>
    <mergeCell ref="FNP169:FNV169"/>
    <mergeCell ref="FKQ169:FKW169"/>
    <mergeCell ref="FKX169:FLD169"/>
    <mergeCell ref="FLE169:FLK169"/>
    <mergeCell ref="FLL169:FLR169"/>
    <mergeCell ref="FLS169:FLY169"/>
    <mergeCell ref="FLZ169:FMF169"/>
    <mergeCell ref="FJA169:FJG169"/>
    <mergeCell ref="FJH169:FJN169"/>
    <mergeCell ref="FJO169:FJU169"/>
    <mergeCell ref="FJV169:FKB169"/>
    <mergeCell ref="FKC169:FKI169"/>
    <mergeCell ref="FKJ169:FKP169"/>
    <mergeCell ref="FHK169:FHQ169"/>
    <mergeCell ref="FHR169:FHX169"/>
    <mergeCell ref="FHY169:FIE169"/>
    <mergeCell ref="FIF169:FIL169"/>
    <mergeCell ref="FIM169:FIS169"/>
    <mergeCell ref="FIT169:FIZ169"/>
    <mergeCell ref="FFU169:FGA169"/>
    <mergeCell ref="FGB169:FGH169"/>
    <mergeCell ref="FGI169:FGO169"/>
    <mergeCell ref="FGP169:FGV169"/>
    <mergeCell ref="FGW169:FHC169"/>
    <mergeCell ref="FHD169:FHJ169"/>
    <mergeCell ref="FEE169:FEK169"/>
    <mergeCell ref="FEL169:FER169"/>
    <mergeCell ref="FES169:FEY169"/>
    <mergeCell ref="FEZ169:FFF169"/>
    <mergeCell ref="FFG169:FFM169"/>
    <mergeCell ref="FFN169:FFT169"/>
    <mergeCell ref="FCO169:FCU169"/>
    <mergeCell ref="FCV169:FDB169"/>
    <mergeCell ref="FDC169:FDI169"/>
    <mergeCell ref="FDJ169:FDP169"/>
    <mergeCell ref="FDQ169:FDW169"/>
    <mergeCell ref="FDX169:FED169"/>
    <mergeCell ref="FAY169:FBE169"/>
    <mergeCell ref="FBF169:FBL169"/>
    <mergeCell ref="FBM169:FBS169"/>
    <mergeCell ref="FBT169:FBZ169"/>
    <mergeCell ref="FCA169:FCG169"/>
    <mergeCell ref="FCH169:FCN169"/>
    <mergeCell ref="EZI169:EZO169"/>
    <mergeCell ref="EZP169:EZV169"/>
    <mergeCell ref="EZW169:FAC169"/>
    <mergeCell ref="FAD169:FAJ169"/>
    <mergeCell ref="FAK169:FAQ169"/>
    <mergeCell ref="FAR169:FAX169"/>
    <mergeCell ref="EXS169:EXY169"/>
    <mergeCell ref="EXZ169:EYF169"/>
    <mergeCell ref="EYG169:EYM169"/>
    <mergeCell ref="EYN169:EYT169"/>
    <mergeCell ref="EYU169:EZA169"/>
    <mergeCell ref="EZB169:EZH169"/>
    <mergeCell ref="EWC169:EWI169"/>
    <mergeCell ref="EWJ169:EWP169"/>
    <mergeCell ref="EWQ169:EWW169"/>
    <mergeCell ref="EWX169:EXD169"/>
    <mergeCell ref="EXE169:EXK169"/>
    <mergeCell ref="EXL169:EXR169"/>
    <mergeCell ref="EUM169:EUS169"/>
    <mergeCell ref="EUT169:EUZ169"/>
    <mergeCell ref="EVA169:EVG169"/>
    <mergeCell ref="EVH169:EVN169"/>
    <mergeCell ref="EVO169:EVU169"/>
    <mergeCell ref="EVV169:EWB169"/>
    <mergeCell ref="ESW169:ETC169"/>
    <mergeCell ref="ETD169:ETJ169"/>
    <mergeCell ref="ETK169:ETQ169"/>
    <mergeCell ref="ETR169:ETX169"/>
    <mergeCell ref="ETY169:EUE169"/>
    <mergeCell ref="EUF169:EUL169"/>
    <mergeCell ref="ERG169:ERM169"/>
    <mergeCell ref="ERN169:ERT169"/>
    <mergeCell ref="ERU169:ESA169"/>
    <mergeCell ref="ESB169:ESH169"/>
    <mergeCell ref="ESI169:ESO169"/>
    <mergeCell ref="ESP169:ESV169"/>
    <mergeCell ref="EPQ169:EPW169"/>
    <mergeCell ref="EPX169:EQD169"/>
    <mergeCell ref="EQE169:EQK169"/>
    <mergeCell ref="EQL169:EQR169"/>
    <mergeCell ref="EQS169:EQY169"/>
    <mergeCell ref="EQZ169:ERF169"/>
    <mergeCell ref="EOA169:EOG169"/>
    <mergeCell ref="EOH169:EON169"/>
    <mergeCell ref="EOO169:EOU169"/>
    <mergeCell ref="EOV169:EPB169"/>
    <mergeCell ref="EPC169:EPI169"/>
    <mergeCell ref="EPJ169:EPP169"/>
    <mergeCell ref="EMK169:EMQ169"/>
    <mergeCell ref="EMR169:EMX169"/>
    <mergeCell ref="EMY169:ENE169"/>
    <mergeCell ref="ENF169:ENL169"/>
    <mergeCell ref="ENM169:ENS169"/>
    <mergeCell ref="ENT169:ENZ169"/>
    <mergeCell ref="EKU169:ELA169"/>
    <mergeCell ref="ELB169:ELH169"/>
    <mergeCell ref="ELI169:ELO169"/>
    <mergeCell ref="ELP169:ELV169"/>
    <mergeCell ref="ELW169:EMC169"/>
    <mergeCell ref="EMD169:EMJ169"/>
    <mergeCell ref="EJE169:EJK169"/>
    <mergeCell ref="EJL169:EJR169"/>
    <mergeCell ref="EJS169:EJY169"/>
    <mergeCell ref="EJZ169:EKF169"/>
    <mergeCell ref="EKG169:EKM169"/>
    <mergeCell ref="EKN169:EKT169"/>
    <mergeCell ref="EHO169:EHU169"/>
    <mergeCell ref="EHV169:EIB169"/>
    <mergeCell ref="EIC169:EII169"/>
    <mergeCell ref="EIJ169:EIP169"/>
    <mergeCell ref="EIQ169:EIW169"/>
    <mergeCell ref="EIX169:EJD169"/>
    <mergeCell ref="EFY169:EGE169"/>
    <mergeCell ref="EGF169:EGL169"/>
    <mergeCell ref="EGM169:EGS169"/>
    <mergeCell ref="EGT169:EGZ169"/>
    <mergeCell ref="EHA169:EHG169"/>
    <mergeCell ref="EHH169:EHN169"/>
    <mergeCell ref="EEI169:EEO169"/>
    <mergeCell ref="EEP169:EEV169"/>
    <mergeCell ref="EEW169:EFC169"/>
    <mergeCell ref="EFD169:EFJ169"/>
    <mergeCell ref="EFK169:EFQ169"/>
    <mergeCell ref="EFR169:EFX169"/>
    <mergeCell ref="ECS169:ECY169"/>
    <mergeCell ref="ECZ169:EDF169"/>
    <mergeCell ref="EDG169:EDM169"/>
    <mergeCell ref="EDN169:EDT169"/>
    <mergeCell ref="EDU169:EEA169"/>
    <mergeCell ref="EEB169:EEH169"/>
    <mergeCell ref="EBC169:EBI169"/>
    <mergeCell ref="EBJ169:EBP169"/>
    <mergeCell ref="EBQ169:EBW169"/>
    <mergeCell ref="EBX169:ECD169"/>
    <mergeCell ref="ECE169:ECK169"/>
    <mergeCell ref="ECL169:ECR169"/>
    <mergeCell ref="DZM169:DZS169"/>
    <mergeCell ref="DZT169:DZZ169"/>
    <mergeCell ref="EAA169:EAG169"/>
    <mergeCell ref="EAH169:EAN169"/>
    <mergeCell ref="EAO169:EAU169"/>
    <mergeCell ref="EAV169:EBB169"/>
    <mergeCell ref="DXW169:DYC169"/>
    <mergeCell ref="DYD169:DYJ169"/>
    <mergeCell ref="DYK169:DYQ169"/>
    <mergeCell ref="DYR169:DYX169"/>
    <mergeCell ref="DYY169:DZE169"/>
    <mergeCell ref="DZF169:DZL169"/>
    <mergeCell ref="DWG169:DWM169"/>
    <mergeCell ref="DWN169:DWT169"/>
    <mergeCell ref="DWU169:DXA169"/>
    <mergeCell ref="DXB169:DXH169"/>
    <mergeCell ref="DXI169:DXO169"/>
    <mergeCell ref="DXP169:DXV169"/>
    <mergeCell ref="DUQ169:DUW169"/>
    <mergeCell ref="DUX169:DVD169"/>
    <mergeCell ref="DVE169:DVK169"/>
    <mergeCell ref="DVL169:DVR169"/>
    <mergeCell ref="DVS169:DVY169"/>
    <mergeCell ref="DVZ169:DWF169"/>
    <mergeCell ref="DTA169:DTG169"/>
    <mergeCell ref="DTH169:DTN169"/>
    <mergeCell ref="DTO169:DTU169"/>
    <mergeCell ref="DTV169:DUB169"/>
    <mergeCell ref="DUC169:DUI169"/>
    <mergeCell ref="DUJ169:DUP169"/>
    <mergeCell ref="DRK169:DRQ169"/>
    <mergeCell ref="DRR169:DRX169"/>
    <mergeCell ref="DRY169:DSE169"/>
    <mergeCell ref="DSF169:DSL169"/>
    <mergeCell ref="DSM169:DSS169"/>
    <mergeCell ref="DST169:DSZ169"/>
    <mergeCell ref="DPU169:DQA169"/>
    <mergeCell ref="DQB169:DQH169"/>
    <mergeCell ref="DQI169:DQO169"/>
    <mergeCell ref="DQP169:DQV169"/>
    <mergeCell ref="DQW169:DRC169"/>
    <mergeCell ref="DRD169:DRJ169"/>
    <mergeCell ref="DOE169:DOK169"/>
    <mergeCell ref="DOL169:DOR169"/>
    <mergeCell ref="DOS169:DOY169"/>
    <mergeCell ref="DOZ169:DPF169"/>
    <mergeCell ref="DPG169:DPM169"/>
    <mergeCell ref="DPN169:DPT169"/>
    <mergeCell ref="DMO169:DMU169"/>
    <mergeCell ref="DMV169:DNB169"/>
    <mergeCell ref="DNC169:DNI169"/>
    <mergeCell ref="DNJ169:DNP169"/>
    <mergeCell ref="DNQ169:DNW169"/>
    <mergeCell ref="DNX169:DOD169"/>
    <mergeCell ref="DKY169:DLE169"/>
    <mergeCell ref="DLF169:DLL169"/>
    <mergeCell ref="DLM169:DLS169"/>
    <mergeCell ref="DLT169:DLZ169"/>
    <mergeCell ref="DMA169:DMG169"/>
    <mergeCell ref="DMH169:DMN169"/>
    <mergeCell ref="DJI169:DJO169"/>
    <mergeCell ref="DJP169:DJV169"/>
    <mergeCell ref="DJW169:DKC169"/>
    <mergeCell ref="DKD169:DKJ169"/>
    <mergeCell ref="DKK169:DKQ169"/>
    <mergeCell ref="DKR169:DKX169"/>
    <mergeCell ref="DHS169:DHY169"/>
    <mergeCell ref="DHZ169:DIF169"/>
    <mergeCell ref="DIG169:DIM169"/>
    <mergeCell ref="DIN169:DIT169"/>
    <mergeCell ref="DIU169:DJA169"/>
    <mergeCell ref="DJB169:DJH169"/>
    <mergeCell ref="DGC169:DGI169"/>
    <mergeCell ref="DGJ169:DGP169"/>
    <mergeCell ref="DGQ169:DGW169"/>
    <mergeCell ref="DGX169:DHD169"/>
    <mergeCell ref="DHE169:DHK169"/>
    <mergeCell ref="DHL169:DHR169"/>
    <mergeCell ref="DEM169:DES169"/>
    <mergeCell ref="DET169:DEZ169"/>
    <mergeCell ref="DFA169:DFG169"/>
    <mergeCell ref="DFH169:DFN169"/>
    <mergeCell ref="DFO169:DFU169"/>
    <mergeCell ref="DFV169:DGB169"/>
    <mergeCell ref="DCW169:DDC169"/>
    <mergeCell ref="DDD169:DDJ169"/>
    <mergeCell ref="DDK169:DDQ169"/>
    <mergeCell ref="DDR169:DDX169"/>
    <mergeCell ref="DDY169:DEE169"/>
    <mergeCell ref="DEF169:DEL169"/>
    <mergeCell ref="DBG169:DBM169"/>
    <mergeCell ref="DBN169:DBT169"/>
    <mergeCell ref="DBU169:DCA169"/>
    <mergeCell ref="DCB169:DCH169"/>
    <mergeCell ref="DCI169:DCO169"/>
    <mergeCell ref="DCP169:DCV169"/>
    <mergeCell ref="CZQ169:CZW169"/>
    <mergeCell ref="CZX169:DAD169"/>
    <mergeCell ref="DAE169:DAK169"/>
    <mergeCell ref="DAL169:DAR169"/>
    <mergeCell ref="DAS169:DAY169"/>
    <mergeCell ref="DAZ169:DBF169"/>
    <mergeCell ref="CYA169:CYG169"/>
    <mergeCell ref="CYH169:CYN169"/>
    <mergeCell ref="CYO169:CYU169"/>
    <mergeCell ref="CYV169:CZB169"/>
    <mergeCell ref="CZC169:CZI169"/>
    <mergeCell ref="CZJ169:CZP169"/>
    <mergeCell ref="CWK169:CWQ169"/>
    <mergeCell ref="CWR169:CWX169"/>
    <mergeCell ref="CWY169:CXE169"/>
    <mergeCell ref="CXF169:CXL169"/>
    <mergeCell ref="CXM169:CXS169"/>
    <mergeCell ref="CXT169:CXZ169"/>
    <mergeCell ref="CUU169:CVA169"/>
    <mergeCell ref="CVB169:CVH169"/>
    <mergeCell ref="CVI169:CVO169"/>
    <mergeCell ref="CVP169:CVV169"/>
    <mergeCell ref="CVW169:CWC169"/>
    <mergeCell ref="CWD169:CWJ169"/>
    <mergeCell ref="CTE169:CTK169"/>
    <mergeCell ref="CTL169:CTR169"/>
    <mergeCell ref="CTS169:CTY169"/>
    <mergeCell ref="CTZ169:CUF169"/>
    <mergeCell ref="CUG169:CUM169"/>
    <mergeCell ref="CUN169:CUT169"/>
    <mergeCell ref="CRO169:CRU169"/>
    <mergeCell ref="CRV169:CSB169"/>
    <mergeCell ref="CSC169:CSI169"/>
    <mergeCell ref="CSJ169:CSP169"/>
    <mergeCell ref="CSQ169:CSW169"/>
    <mergeCell ref="CSX169:CTD169"/>
    <mergeCell ref="CPY169:CQE169"/>
    <mergeCell ref="CQF169:CQL169"/>
    <mergeCell ref="CQM169:CQS169"/>
    <mergeCell ref="CQT169:CQZ169"/>
    <mergeCell ref="CRA169:CRG169"/>
    <mergeCell ref="CRH169:CRN169"/>
    <mergeCell ref="COI169:COO169"/>
    <mergeCell ref="COP169:COV169"/>
    <mergeCell ref="COW169:CPC169"/>
    <mergeCell ref="CPD169:CPJ169"/>
    <mergeCell ref="CPK169:CPQ169"/>
    <mergeCell ref="CPR169:CPX169"/>
    <mergeCell ref="CMS169:CMY169"/>
    <mergeCell ref="CMZ169:CNF169"/>
    <mergeCell ref="CNG169:CNM169"/>
    <mergeCell ref="CNN169:CNT169"/>
    <mergeCell ref="CNU169:COA169"/>
    <mergeCell ref="COB169:COH169"/>
    <mergeCell ref="CLC169:CLI169"/>
    <mergeCell ref="CLJ169:CLP169"/>
    <mergeCell ref="CLQ169:CLW169"/>
    <mergeCell ref="CLX169:CMD169"/>
    <mergeCell ref="CME169:CMK169"/>
    <mergeCell ref="CML169:CMR169"/>
    <mergeCell ref="CJM169:CJS169"/>
    <mergeCell ref="CJT169:CJZ169"/>
    <mergeCell ref="CKA169:CKG169"/>
    <mergeCell ref="CKH169:CKN169"/>
    <mergeCell ref="CKO169:CKU169"/>
    <mergeCell ref="CKV169:CLB169"/>
    <mergeCell ref="CHW169:CIC169"/>
    <mergeCell ref="CID169:CIJ169"/>
    <mergeCell ref="CIK169:CIQ169"/>
    <mergeCell ref="CIR169:CIX169"/>
    <mergeCell ref="CIY169:CJE169"/>
    <mergeCell ref="CJF169:CJL169"/>
    <mergeCell ref="CGG169:CGM169"/>
    <mergeCell ref="CGN169:CGT169"/>
    <mergeCell ref="CGU169:CHA169"/>
    <mergeCell ref="CHB169:CHH169"/>
    <mergeCell ref="CHI169:CHO169"/>
    <mergeCell ref="CHP169:CHV169"/>
    <mergeCell ref="CEQ169:CEW169"/>
    <mergeCell ref="CEX169:CFD169"/>
    <mergeCell ref="CFE169:CFK169"/>
    <mergeCell ref="CFL169:CFR169"/>
    <mergeCell ref="CFS169:CFY169"/>
    <mergeCell ref="CFZ169:CGF169"/>
    <mergeCell ref="CDA169:CDG169"/>
    <mergeCell ref="CDH169:CDN169"/>
    <mergeCell ref="CDO169:CDU169"/>
    <mergeCell ref="CDV169:CEB169"/>
    <mergeCell ref="CEC169:CEI169"/>
    <mergeCell ref="CEJ169:CEP169"/>
    <mergeCell ref="CBK169:CBQ169"/>
    <mergeCell ref="CBR169:CBX169"/>
    <mergeCell ref="CBY169:CCE169"/>
    <mergeCell ref="CCF169:CCL169"/>
    <mergeCell ref="CCM169:CCS169"/>
    <mergeCell ref="CCT169:CCZ169"/>
    <mergeCell ref="BZU169:CAA169"/>
    <mergeCell ref="CAB169:CAH169"/>
    <mergeCell ref="CAI169:CAO169"/>
    <mergeCell ref="CAP169:CAV169"/>
    <mergeCell ref="CAW169:CBC169"/>
    <mergeCell ref="CBD169:CBJ169"/>
    <mergeCell ref="BYE169:BYK169"/>
    <mergeCell ref="BYL169:BYR169"/>
    <mergeCell ref="BYS169:BYY169"/>
    <mergeCell ref="BYZ169:BZF169"/>
    <mergeCell ref="BZG169:BZM169"/>
    <mergeCell ref="BZN169:BZT169"/>
    <mergeCell ref="BWO169:BWU169"/>
    <mergeCell ref="BWV169:BXB169"/>
    <mergeCell ref="BXC169:BXI169"/>
    <mergeCell ref="BXJ169:BXP169"/>
    <mergeCell ref="BXQ169:BXW169"/>
    <mergeCell ref="BXX169:BYD169"/>
    <mergeCell ref="BUY169:BVE169"/>
    <mergeCell ref="BVF169:BVL169"/>
    <mergeCell ref="BVM169:BVS169"/>
    <mergeCell ref="BVT169:BVZ169"/>
    <mergeCell ref="BWA169:BWG169"/>
    <mergeCell ref="BWH169:BWN169"/>
    <mergeCell ref="BTI169:BTO169"/>
    <mergeCell ref="BTP169:BTV169"/>
    <mergeCell ref="BTW169:BUC169"/>
    <mergeCell ref="BUD169:BUJ169"/>
    <mergeCell ref="BUK169:BUQ169"/>
    <mergeCell ref="BUR169:BUX169"/>
    <mergeCell ref="BRS169:BRY169"/>
    <mergeCell ref="BRZ169:BSF169"/>
    <mergeCell ref="BSG169:BSM169"/>
    <mergeCell ref="BSN169:BST169"/>
    <mergeCell ref="BSU169:BTA169"/>
    <mergeCell ref="BTB169:BTH169"/>
    <mergeCell ref="BQC169:BQI169"/>
    <mergeCell ref="BQJ169:BQP169"/>
    <mergeCell ref="BQQ169:BQW169"/>
    <mergeCell ref="BQX169:BRD169"/>
    <mergeCell ref="BRE169:BRK169"/>
    <mergeCell ref="BRL169:BRR169"/>
    <mergeCell ref="BOM169:BOS169"/>
    <mergeCell ref="BOT169:BOZ169"/>
    <mergeCell ref="BPA169:BPG169"/>
    <mergeCell ref="BPH169:BPN169"/>
    <mergeCell ref="BPO169:BPU169"/>
    <mergeCell ref="BPV169:BQB169"/>
    <mergeCell ref="BMW169:BNC169"/>
    <mergeCell ref="BND169:BNJ169"/>
    <mergeCell ref="BNK169:BNQ169"/>
    <mergeCell ref="BNR169:BNX169"/>
    <mergeCell ref="BNY169:BOE169"/>
    <mergeCell ref="BOF169:BOL169"/>
    <mergeCell ref="BLG169:BLM169"/>
    <mergeCell ref="BLN169:BLT169"/>
    <mergeCell ref="BLU169:BMA169"/>
    <mergeCell ref="BMB169:BMH169"/>
    <mergeCell ref="BMI169:BMO169"/>
    <mergeCell ref="BMP169:BMV169"/>
    <mergeCell ref="BJQ169:BJW169"/>
    <mergeCell ref="BJX169:BKD169"/>
    <mergeCell ref="BKE169:BKK169"/>
    <mergeCell ref="BKL169:BKR169"/>
    <mergeCell ref="BKS169:BKY169"/>
    <mergeCell ref="BKZ169:BLF169"/>
    <mergeCell ref="BIA169:BIG169"/>
    <mergeCell ref="BIH169:BIN169"/>
    <mergeCell ref="BIO169:BIU169"/>
    <mergeCell ref="BIV169:BJB169"/>
    <mergeCell ref="BJC169:BJI169"/>
    <mergeCell ref="BJJ169:BJP169"/>
    <mergeCell ref="BGK169:BGQ169"/>
    <mergeCell ref="BGR169:BGX169"/>
    <mergeCell ref="BGY169:BHE169"/>
    <mergeCell ref="BHF169:BHL169"/>
    <mergeCell ref="BHM169:BHS169"/>
    <mergeCell ref="BHT169:BHZ169"/>
    <mergeCell ref="BEU169:BFA169"/>
    <mergeCell ref="BFB169:BFH169"/>
    <mergeCell ref="BFI169:BFO169"/>
    <mergeCell ref="BFP169:BFV169"/>
    <mergeCell ref="BFW169:BGC169"/>
    <mergeCell ref="BGD169:BGJ169"/>
    <mergeCell ref="BDE169:BDK169"/>
    <mergeCell ref="BDL169:BDR169"/>
    <mergeCell ref="BDS169:BDY169"/>
    <mergeCell ref="BDZ169:BEF169"/>
    <mergeCell ref="BEG169:BEM169"/>
    <mergeCell ref="BEN169:BET169"/>
    <mergeCell ref="BBO169:BBU169"/>
    <mergeCell ref="BBV169:BCB169"/>
    <mergeCell ref="BCC169:BCI169"/>
    <mergeCell ref="BCJ169:BCP169"/>
    <mergeCell ref="BCQ169:BCW169"/>
    <mergeCell ref="BCX169:BDD169"/>
    <mergeCell ref="AZY169:BAE169"/>
    <mergeCell ref="BAF169:BAL169"/>
    <mergeCell ref="BAM169:BAS169"/>
    <mergeCell ref="BAT169:BAZ169"/>
    <mergeCell ref="BBA169:BBG169"/>
    <mergeCell ref="BBH169:BBN169"/>
    <mergeCell ref="AYI169:AYO169"/>
    <mergeCell ref="AYP169:AYV169"/>
    <mergeCell ref="AYW169:AZC169"/>
    <mergeCell ref="AZD169:AZJ169"/>
    <mergeCell ref="AZK169:AZQ169"/>
    <mergeCell ref="AZR169:AZX169"/>
    <mergeCell ref="AWS169:AWY169"/>
    <mergeCell ref="AWZ169:AXF169"/>
    <mergeCell ref="AXG169:AXM169"/>
    <mergeCell ref="AXN169:AXT169"/>
    <mergeCell ref="AXU169:AYA169"/>
    <mergeCell ref="AYB169:AYH169"/>
    <mergeCell ref="AVC169:AVI169"/>
    <mergeCell ref="AVJ169:AVP169"/>
    <mergeCell ref="AVQ169:AVW169"/>
    <mergeCell ref="AVX169:AWD169"/>
    <mergeCell ref="AWE169:AWK169"/>
    <mergeCell ref="AWL169:AWR169"/>
    <mergeCell ref="ATM169:ATS169"/>
    <mergeCell ref="ATT169:ATZ169"/>
    <mergeCell ref="AUA169:AUG169"/>
    <mergeCell ref="AUH169:AUN169"/>
    <mergeCell ref="AUO169:AUU169"/>
    <mergeCell ref="AUV169:AVB169"/>
    <mergeCell ref="ARW169:ASC169"/>
    <mergeCell ref="ASD169:ASJ169"/>
    <mergeCell ref="ASK169:ASQ169"/>
    <mergeCell ref="ASR169:ASX169"/>
    <mergeCell ref="ASY169:ATE169"/>
    <mergeCell ref="ATF169:ATL169"/>
    <mergeCell ref="AQG169:AQM169"/>
    <mergeCell ref="AQN169:AQT169"/>
    <mergeCell ref="AQU169:ARA169"/>
    <mergeCell ref="ARB169:ARH169"/>
    <mergeCell ref="ARI169:ARO169"/>
    <mergeCell ref="ARP169:ARV169"/>
    <mergeCell ref="AOQ169:AOW169"/>
    <mergeCell ref="AOX169:APD169"/>
    <mergeCell ref="APE169:APK169"/>
    <mergeCell ref="APL169:APR169"/>
    <mergeCell ref="APS169:APY169"/>
    <mergeCell ref="APZ169:AQF169"/>
    <mergeCell ref="ANA169:ANG169"/>
    <mergeCell ref="ANH169:ANN169"/>
    <mergeCell ref="ANO169:ANU169"/>
    <mergeCell ref="ANV169:AOB169"/>
    <mergeCell ref="AOC169:AOI169"/>
    <mergeCell ref="AOJ169:AOP169"/>
    <mergeCell ref="ALK169:ALQ169"/>
    <mergeCell ref="ALR169:ALX169"/>
    <mergeCell ref="ALY169:AME169"/>
    <mergeCell ref="AMF169:AML169"/>
    <mergeCell ref="AMM169:AMS169"/>
    <mergeCell ref="AMT169:AMZ169"/>
    <mergeCell ref="AJU169:AKA169"/>
    <mergeCell ref="AKB169:AKH169"/>
    <mergeCell ref="AKI169:AKO169"/>
    <mergeCell ref="AKP169:AKV169"/>
    <mergeCell ref="AKW169:ALC169"/>
    <mergeCell ref="ALD169:ALJ169"/>
    <mergeCell ref="AIE169:AIK169"/>
    <mergeCell ref="AIL169:AIR169"/>
    <mergeCell ref="AIS169:AIY169"/>
    <mergeCell ref="AIZ169:AJF169"/>
    <mergeCell ref="AJG169:AJM169"/>
    <mergeCell ref="AJN169:AJT169"/>
    <mergeCell ref="AGO169:AGU169"/>
    <mergeCell ref="AGV169:AHB169"/>
    <mergeCell ref="AHC169:AHI169"/>
    <mergeCell ref="AHJ169:AHP169"/>
    <mergeCell ref="AHQ169:AHW169"/>
    <mergeCell ref="AHX169:AID169"/>
    <mergeCell ref="AEY169:AFE169"/>
    <mergeCell ref="AFF169:AFL169"/>
    <mergeCell ref="AFM169:AFS169"/>
    <mergeCell ref="AFT169:AFZ169"/>
    <mergeCell ref="AGA169:AGG169"/>
    <mergeCell ref="AGH169:AGN169"/>
    <mergeCell ref="ADI169:ADO169"/>
    <mergeCell ref="ADP169:ADV169"/>
    <mergeCell ref="ADW169:AEC169"/>
    <mergeCell ref="AED169:AEJ169"/>
    <mergeCell ref="AEK169:AEQ169"/>
    <mergeCell ref="AER169:AEX169"/>
    <mergeCell ref="ABS169:ABY169"/>
    <mergeCell ref="ABZ169:ACF169"/>
    <mergeCell ref="ACG169:ACM169"/>
    <mergeCell ref="ACN169:ACT169"/>
    <mergeCell ref="ACU169:ADA169"/>
    <mergeCell ref="ADB169:ADH169"/>
    <mergeCell ref="AAC169:AAI169"/>
    <mergeCell ref="AAJ169:AAP169"/>
    <mergeCell ref="AAQ169:AAW169"/>
    <mergeCell ref="AAX169:ABD169"/>
    <mergeCell ref="ABE169:ABK169"/>
    <mergeCell ref="ABL169:ABR169"/>
    <mergeCell ref="YM169:YS169"/>
    <mergeCell ref="YT169:YZ169"/>
    <mergeCell ref="ZA169:ZG169"/>
    <mergeCell ref="ZH169:ZN169"/>
    <mergeCell ref="ZO169:ZU169"/>
    <mergeCell ref="ZV169:AAB169"/>
    <mergeCell ref="WW169:XC169"/>
    <mergeCell ref="XD169:XJ169"/>
    <mergeCell ref="XK169:XQ169"/>
    <mergeCell ref="XR169:XX169"/>
    <mergeCell ref="XY169:YE169"/>
    <mergeCell ref="YF169:YL169"/>
    <mergeCell ref="VG169:VM169"/>
    <mergeCell ref="VN169:VT169"/>
    <mergeCell ref="VU169:WA169"/>
    <mergeCell ref="WB169:WH169"/>
    <mergeCell ref="WI169:WO169"/>
    <mergeCell ref="WP169:WV169"/>
    <mergeCell ref="TQ169:TW169"/>
    <mergeCell ref="TX169:UD169"/>
    <mergeCell ref="UE169:UK169"/>
    <mergeCell ref="UL169:UR169"/>
    <mergeCell ref="US169:UY169"/>
    <mergeCell ref="UZ169:VF169"/>
    <mergeCell ref="SA169:SG169"/>
    <mergeCell ref="SH169:SN169"/>
    <mergeCell ref="SO169:SU169"/>
    <mergeCell ref="SV169:TB169"/>
    <mergeCell ref="TC169:TI169"/>
    <mergeCell ref="TJ169:TP169"/>
    <mergeCell ref="QK169:QQ169"/>
    <mergeCell ref="QR169:QX169"/>
    <mergeCell ref="QY169:RE169"/>
    <mergeCell ref="RF169:RL169"/>
    <mergeCell ref="RM169:RS169"/>
    <mergeCell ref="RT169:RZ169"/>
    <mergeCell ref="OU169:PA169"/>
    <mergeCell ref="PB169:PH169"/>
    <mergeCell ref="PI169:PO169"/>
    <mergeCell ref="PP169:PV169"/>
    <mergeCell ref="PW169:QC169"/>
    <mergeCell ref="QD169:QJ169"/>
    <mergeCell ref="NE169:NK169"/>
    <mergeCell ref="NL169:NR169"/>
    <mergeCell ref="NS169:NY169"/>
    <mergeCell ref="NZ169:OF169"/>
    <mergeCell ref="OG169:OM169"/>
    <mergeCell ref="ON169:OT169"/>
    <mergeCell ref="LO169:LU169"/>
    <mergeCell ref="LV169:MB169"/>
    <mergeCell ref="MC169:MI169"/>
    <mergeCell ref="MJ169:MP169"/>
    <mergeCell ref="MQ169:MW169"/>
    <mergeCell ref="MX169:ND169"/>
    <mergeCell ref="JY169:KE169"/>
    <mergeCell ref="KF169:KL169"/>
    <mergeCell ref="KM169:KS169"/>
    <mergeCell ref="KT169:KZ169"/>
    <mergeCell ref="LA169:LG169"/>
    <mergeCell ref="LH169:LN169"/>
    <mergeCell ref="II169:IO169"/>
    <mergeCell ref="IP169:IV169"/>
    <mergeCell ref="IW169:JC169"/>
    <mergeCell ref="JD169:JJ169"/>
    <mergeCell ref="JK169:JQ169"/>
    <mergeCell ref="JR169:JX169"/>
    <mergeCell ref="GS169:GY169"/>
    <mergeCell ref="GZ169:HF169"/>
    <mergeCell ref="HG169:HM169"/>
    <mergeCell ref="HN169:HT169"/>
    <mergeCell ref="HU169:IA169"/>
    <mergeCell ref="IB169:IH169"/>
    <mergeCell ref="FC169:FI169"/>
    <mergeCell ref="FJ169:FP169"/>
    <mergeCell ref="FQ169:FW169"/>
    <mergeCell ref="FX169:GD169"/>
    <mergeCell ref="GE169:GK169"/>
    <mergeCell ref="GL169:GR169"/>
    <mergeCell ref="DM169:DS169"/>
    <mergeCell ref="DT169:DZ169"/>
    <mergeCell ref="EA169:EG169"/>
    <mergeCell ref="EH169:EN169"/>
    <mergeCell ref="EO169:EU169"/>
    <mergeCell ref="EV169:FB169"/>
    <mergeCell ref="BW169:CC169"/>
    <mergeCell ref="CD169:CJ169"/>
    <mergeCell ref="CK169:CQ169"/>
    <mergeCell ref="CR169:CX169"/>
    <mergeCell ref="CY169:DE169"/>
    <mergeCell ref="DF169:DL169"/>
    <mergeCell ref="AG169:AM169"/>
    <mergeCell ref="AN169:AT169"/>
    <mergeCell ref="AU169:BA169"/>
    <mergeCell ref="BB169:BH169"/>
    <mergeCell ref="BI169:BO169"/>
    <mergeCell ref="BP169:BV169"/>
    <mergeCell ref="L169:R169"/>
    <mergeCell ref="S169:Y169"/>
    <mergeCell ref="Z169:AF169"/>
    <mergeCell ref="B126:E126"/>
    <mergeCell ref="A130:G130"/>
    <mergeCell ref="A169:G169"/>
    <mergeCell ref="B148:E148"/>
    <mergeCell ref="B145:E145"/>
    <mergeCell ref="B146:E146"/>
    <mergeCell ref="B147:E147"/>
    <mergeCell ref="A8:G8"/>
    <mergeCell ref="C19:F19"/>
    <mergeCell ref="A49:G49"/>
    <mergeCell ref="B65:E65"/>
    <mergeCell ref="A32:A35"/>
    <mergeCell ref="A36:A39"/>
    <mergeCell ref="A40:A42"/>
    <mergeCell ref="B40:B42"/>
    <mergeCell ref="B150:E150"/>
    <mergeCell ref="B151:E151"/>
    <mergeCell ref="B152:E152"/>
    <mergeCell ref="B153:E153"/>
    <mergeCell ref="B154:E154"/>
    <mergeCell ref="B155:E155"/>
    <mergeCell ref="B143:E143"/>
    <mergeCell ref="B144:E144"/>
    <mergeCell ref="B149:E149"/>
    <mergeCell ref="B137:E137"/>
    <mergeCell ref="B138:E138"/>
    <mergeCell ref="B139:E139"/>
    <mergeCell ref="B140:E140"/>
    <mergeCell ref="B141:E141"/>
    <mergeCell ref="B142:E142"/>
    <mergeCell ref="B127:E127"/>
    <mergeCell ref="B128:E128"/>
    <mergeCell ref="B133:E133"/>
    <mergeCell ref="B134:E134"/>
    <mergeCell ref="B135:E135"/>
    <mergeCell ref="B136:E136"/>
    <mergeCell ref="B120:E120"/>
    <mergeCell ref="B121:E121"/>
    <mergeCell ref="B122:E122"/>
    <mergeCell ref="B123:E123"/>
    <mergeCell ref="B124:E124"/>
    <mergeCell ref="B125:E125"/>
    <mergeCell ref="B114:E114"/>
    <mergeCell ref="B115:E115"/>
    <mergeCell ref="B116:E116"/>
    <mergeCell ref="B117:E117"/>
    <mergeCell ref="B118:E118"/>
    <mergeCell ref="B119:E119"/>
    <mergeCell ref="B105:E105"/>
    <mergeCell ref="B109:E109"/>
    <mergeCell ref="B110:E110"/>
    <mergeCell ref="B111:E111"/>
    <mergeCell ref="B112:E112"/>
    <mergeCell ref="B113:E113"/>
    <mergeCell ref="A107:G107"/>
    <mergeCell ref="B98:E98"/>
    <mergeCell ref="B99:E99"/>
    <mergeCell ref="B100:E100"/>
    <mergeCell ref="B101:E101"/>
    <mergeCell ref="B102:E102"/>
    <mergeCell ref="B104:E104"/>
    <mergeCell ref="B103:E103"/>
    <mergeCell ref="B92:E92"/>
    <mergeCell ref="B93:E93"/>
    <mergeCell ref="B94:E94"/>
    <mergeCell ref="B95:E95"/>
    <mergeCell ref="B96:E96"/>
    <mergeCell ref="B97:E97"/>
    <mergeCell ref="B86:E86"/>
    <mergeCell ref="B87:E87"/>
    <mergeCell ref="B88:E88"/>
    <mergeCell ref="B89:E89"/>
    <mergeCell ref="B90:E90"/>
    <mergeCell ref="B91:E91"/>
    <mergeCell ref="B81:E81"/>
    <mergeCell ref="B82:E82"/>
    <mergeCell ref="B83:E83"/>
    <mergeCell ref="B84:E84"/>
    <mergeCell ref="B85:E85"/>
    <mergeCell ref="A79:G79"/>
    <mergeCell ref="B69:E69"/>
    <mergeCell ref="B70:E70"/>
    <mergeCell ref="B71:E71"/>
    <mergeCell ref="B72:E72"/>
    <mergeCell ref="B73:E73"/>
    <mergeCell ref="B66:E66"/>
    <mergeCell ref="B67:E67"/>
    <mergeCell ref="B68:E68"/>
    <mergeCell ref="B55:E55"/>
    <mergeCell ref="B56:E56"/>
    <mergeCell ref="B57:E57"/>
    <mergeCell ref="B58:E58"/>
    <mergeCell ref="B59:E59"/>
    <mergeCell ref="B60:E60"/>
    <mergeCell ref="A29:G29"/>
    <mergeCell ref="A47:G47"/>
    <mergeCell ref="B51:E51"/>
    <mergeCell ref="B52:E52"/>
    <mergeCell ref="B53:E53"/>
    <mergeCell ref="B54:E54"/>
    <mergeCell ref="A43:A44"/>
    <mergeCell ref="B43:B44"/>
    <mergeCell ref="B62:E62"/>
    <mergeCell ref="B63:E63"/>
    <mergeCell ref="B64:E64"/>
    <mergeCell ref="B61:E61"/>
  </mergeCells>
  <conditionalFormatting sqref="G56">
    <cfRule type="cellIs" dxfId="13" priority="14" operator="equal">
      <formula>$F$22</formula>
    </cfRule>
  </conditionalFormatting>
  <conditionalFormatting sqref="G67">
    <cfRule type="cellIs" dxfId="12" priority="10" operator="equal">
      <formula>$F$22</formula>
    </cfRule>
  </conditionalFormatting>
  <conditionalFormatting sqref="G124">
    <cfRule type="cellIs" dxfId="11" priority="3" operator="equal">
      <formula>$F$22</formula>
    </cfRule>
  </conditionalFormatting>
  <conditionalFormatting sqref="G146">
    <cfRule type="cellIs" dxfId="10" priority="1" operator="equal">
      <formula>$F$22</formula>
    </cfRule>
  </conditionalFormatting>
  <conditionalFormatting sqref="G52:G55">
    <cfRule type="cellIs" dxfId="9" priority="15" operator="equal">
      <formula>$F$22</formula>
    </cfRule>
  </conditionalFormatting>
  <conditionalFormatting sqref="G64:G66">
    <cfRule type="cellIs" dxfId="8" priority="13" operator="equal">
      <formula>$F$22</formula>
    </cfRule>
  </conditionalFormatting>
  <conditionalFormatting sqref="G63">
    <cfRule type="cellIs" dxfId="7" priority="11" operator="equal">
      <formula>$F$22</formula>
    </cfRule>
  </conditionalFormatting>
  <conditionalFormatting sqref="G82">
    <cfRule type="cellIs" dxfId="6" priority="9" operator="equal">
      <formula>$F$22</formula>
    </cfRule>
  </conditionalFormatting>
  <conditionalFormatting sqref="G87">
    <cfRule type="cellIs" dxfId="5" priority="8" operator="equal">
      <formula>$F$22</formula>
    </cfRule>
  </conditionalFormatting>
  <conditionalFormatting sqref="G96">
    <cfRule type="cellIs" dxfId="4" priority="7" operator="equal">
      <formula>$F$22</formula>
    </cfRule>
  </conditionalFormatting>
  <conditionalFormatting sqref="G101">
    <cfRule type="cellIs" dxfId="3" priority="6" operator="equal">
      <formula>$F$22</formula>
    </cfRule>
  </conditionalFormatting>
  <conditionalFormatting sqref="G110">
    <cfRule type="cellIs" dxfId="2" priority="5" operator="equal">
      <formula>$F$22</formula>
    </cfRule>
  </conditionalFormatting>
  <conditionalFormatting sqref="G115">
    <cfRule type="cellIs" dxfId="1" priority="4" operator="equal">
      <formula>$F$22</formula>
    </cfRule>
  </conditionalFormatting>
  <conditionalFormatting sqref="G134">
    <cfRule type="cellIs" dxfId="0" priority="2" operator="equal">
      <formula>$F$22</formula>
    </cfRule>
  </conditionalFormatting>
  <pageMargins left="0.70866141732283472" right="0.70866141732283472" top="0.74803149606299213" bottom="0.74803149606299213" header="0.31496062992125984" footer="0.31496062992125984"/>
  <pageSetup paperSize="9" fitToWidth="0"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B1:S27"/>
  <sheetViews>
    <sheetView zoomScale="90" zoomScaleNormal="90" workbookViewId="0">
      <selection activeCell="E1" sqref="E1:F1048576"/>
    </sheetView>
  </sheetViews>
  <sheetFormatPr baseColWidth="10" defaultColWidth="11.42578125" defaultRowHeight="15" x14ac:dyDescent="0.25"/>
  <cols>
    <col min="1" max="1" width="1.5703125" style="1" customWidth="1"/>
    <col min="2" max="2" width="7.7109375" style="1" customWidth="1"/>
    <col min="3" max="3" width="93" style="1" customWidth="1"/>
    <col min="4" max="4" width="3" style="1" hidden="1" customWidth="1"/>
    <col min="5" max="5" width="13.28515625" style="1" hidden="1" customWidth="1"/>
    <col min="6" max="6" width="4.42578125" style="1" hidden="1" customWidth="1"/>
    <col min="7" max="16384" width="11.42578125" style="1"/>
  </cols>
  <sheetData>
    <row r="1" spans="2:19" ht="15.75" thickBot="1" x14ac:dyDescent="0.3"/>
    <row r="2" spans="2:19" ht="57" customHeight="1" thickBot="1" x14ac:dyDescent="0.3">
      <c r="B2" s="154" t="s">
        <v>123</v>
      </c>
      <c r="C2" s="155"/>
      <c r="D2" s="58"/>
      <c r="E2" s="5"/>
      <c r="F2" s="5"/>
      <c r="G2" s="40" t="s">
        <v>161</v>
      </c>
      <c r="H2" s="17" t="s">
        <v>160</v>
      </c>
      <c r="I2" s="102" t="s">
        <v>1</v>
      </c>
      <c r="J2" s="17" t="s">
        <v>2</v>
      </c>
      <c r="K2" s="156" t="s">
        <v>32</v>
      </c>
      <c r="L2" s="156"/>
      <c r="M2" s="156"/>
      <c r="N2" s="156"/>
      <c r="O2" s="156"/>
      <c r="P2" s="156"/>
      <c r="Q2" s="156"/>
      <c r="R2" s="156"/>
      <c r="S2" s="156"/>
    </row>
    <row r="3" spans="2:19" ht="7.5" customHeight="1" thickBot="1" x14ac:dyDescent="0.3"/>
    <row r="4" spans="2:19" ht="32.25" thickBot="1" x14ac:dyDescent="0.3">
      <c r="B4" s="62" t="s">
        <v>3</v>
      </c>
      <c r="C4" s="57" t="s">
        <v>34</v>
      </c>
      <c r="D4" s="122"/>
      <c r="E4" s="41">
        <f>SUM(VALUE(E5+E6+E7+E8+E10+E11+E12+E13+E14+E15+E17+E18+E19+E21+E23+E24+E25+E26+E27)/19)</f>
        <v>13.684210526315789</v>
      </c>
      <c r="F4" s="41">
        <f>E5+E6+E7+E8</f>
        <v>60</v>
      </c>
      <c r="G4" s="41"/>
      <c r="H4" s="41"/>
      <c r="I4" s="41"/>
      <c r="J4" s="41"/>
      <c r="K4" s="151"/>
      <c r="L4" s="152"/>
      <c r="M4" s="152"/>
      <c r="N4" s="152"/>
      <c r="O4" s="152"/>
      <c r="P4" s="152"/>
      <c r="Q4" s="152"/>
      <c r="R4" s="152"/>
      <c r="S4" s="153"/>
    </row>
    <row r="5" spans="2:19" ht="30" customHeight="1" x14ac:dyDescent="0.25">
      <c r="B5" s="60">
        <v>1</v>
      </c>
      <c r="C5" s="63" t="s">
        <v>31</v>
      </c>
      <c r="D5" s="63">
        <f>E5+0</f>
        <v>15</v>
      </c>
      <c r="E5" s="3" t="str">
        <f>SUBSTITUTE(SUBSTITUTE(SUBSTITUTE(SUBSTITUTE(F5,"4",0),"3",5),"1",15),"2",10)</f>
        <v>15</v>
      </c>
      <c r="F5" s="3">
        <v>1</v>
      </c>
      <c r="G5" s="4"/>
      <c r="H5" s="2"/>
      <c r="I5" s="2"/>
      <c r="J5" s="41"/>
      <c r="K5" s="148"/>
      <c r="L5" s="149"/>
      <c r="M5" s="149"/>
      <c r="N5" s="149"/>
      <c r="O5" s="149"/>
      <c r="P5" s="149"/>
      <c r="Q5" s="149"/>
      <c r="R5" s="149"/>
      <c r="S5" s="150"/>
    </row>
    <row r="6" spans="2:19" ht="30" customHeight="1" x14ac:dyDescent="0.25">
      <c r="B6" s="60">
        <v>2</v>
      </c>
      <c r="C6" s="124" t="s">
        <v>186</v>
      </c>
      <c r="D6" s="63">
        <f>E6+0</f>
        <v>15</v>
      </c>
      <c r="E6" s="3" t="str">
        <f>SUBSTITUTE(SUBSTITUTE(SUBSTITUTE(SUBSTITUTE(F6,"4",0),"3",5),"1",15),"2",10)</f>
        <v>15</v>
      </c>
      <c r="F6" s="3">
        <v>1</v>
      </c>
      <c r="G6" s="4"/>
      <c r="H6" s="2"/>
      <c r="I6" s="2"/>
      <c r="J6" s="41"/>
      <c r="K6" s="103"/>
      <c r="L6" s="104"/>
      <c r="M6" s="104"/>
      <c r="N6" s="104"/>
      <c r="O6" s="104"/>
      <c r="P6" s="104"/>
      <c r="Q6" s="104"/>
      <c r="R6" s="104"/>
      <c r="S6" s="105"/>
    </row>
    <row r="7" spans="2:19" ht="35.25" customHeight="1" x14ac:dyDescent="0.25">
      <c r="B7" s="60">
        <v>3</v>
      </c>
      <c r="C7" s="63" t="s">
        <v>35</v>
      </c>
      <c r="D7" s="63">
        <f t="shared" ref="D7:D27" si="0">E7+0</f>
        <v>15</v>
      </c>
      <c r="E7" s="3" t="str">
        <f t="shared" ref="E7" si="1">SUBSTITUTE(SUBSTITUTE(SUBSTITUTE(SUBSTITUTE(F7,"4",0),"3",5),"1",15),"2",10)</f>
        <v>15</v>
      </c>
      <c r="F7" s="3">
        <v>1</v>
      </c>
      <c r="G7" s="3"/>
      <c r="H7" s="2"/>
      <c r="I7" s="2"/>
      <c r="J7" s="41"/>
      <c r="K7" s="148"/>
      <c r="L7" s="149"/>
      <c r="M7" s="149"/>
      <c r="N7" s="149"/>
      <c r="O7" s="149"/>
      <c r="P7" s="149"/>
      <c r="Q7" s="149"/>
      <c r="R7" s="149"/>
      <c r="S7" s="150"/>
    </row>
    <row r="8" spans="2:19" ht="26.25" customHeight="1" thickBot="1" x14ac:dyDescent="0.3">
      <c r="B8" s="60">
        <v>4</v>
      </c>
      <c r="C8" s="63" t="s">
        <v>36</v>
      </c>
      <c r="D8" s="63">
        <f t="shared" si="0"/>
        <v>15</v>
      </c>
      <c r="E8" s="3" t="str">
        <f>SUBSTITUTE(SUBSTITUTE(SUBSTITUTE(SUBSTITUTE(F8,"4",0),"3",5),"1",15),"2",10)</f>
        <v>15</v>
      </c>
      <c r="F8" s="3">
        <v>1</v>
      </c>
      <c r="G8" s="2"/>
      <c r="H8" s="2"/>
      <c r="I8" s="2"/>
      <c r="J8" s="41"/>
      <c r="K8" s="148"/>
      <c r="L8" s="149"/>
      <c r="M8" s="149"/>
      <c r="N8" s="149"/>
      <c r="O8" s="149"/>
      <c r="P8" s="149"/>
      <c r="Q8" s="149"/>
      <c r="R8" s="149"/>
      <c r="S8" s="150"/>
    </row>
    <row r="9" spans="2:19" ht="32.25" thickBot="1" x14ac:dyDescent="0.3">
      <c r="B9" s="62" t="s">
        <v>4</v>
      </c>
      <c r="C9" s="57" t="s">
        <v>37</v>
      </c>
      <c r="D9" s="63">
        <f t="shared" si="0"/>
        <v>0</v>
      </c>
      <c r="E9" s="41"/>
      <c r="F9" s="41">
        <f>E10+E11+E12+E13+E14+E15</f>
        <v>65</v>
      </c>
      <c r="G9" s="41"/>
      <c r="H9" s="41"/>
      <c r="I9" s="41"/>
      <c r="J9" s="41"/>
      <c r="K9" s="148"/>
      <c r="L9" s="149"/>
      <c r="M9" s="149"/>
      <c r="N9" s="149"/>
      <c r="O9" s="149"/>
      <c r="P9" s="149"/>
      <c r="Q9" s="149"/>
      <c r="R9" s="149"/>
      <c r="S9" s="150"/>
    </row>
    <row r="10" spans="2:19" ht="39.75" customHeight="1" x14ac:dyDescent="0.25">
      <c r="B10" s="60">
        <v>1</v>
      </c>
      <c r="C10" s="63" t="s">
        <v>38</v>
      </c>
      <c r="D10" s="63">
        <f t="shared" si="0"/>
        <v>10</v>
      </c>
      <c r="E10" s="3" t="str">
        <f>SUBSTITUTE(SUBSTITUTE(SUBSTITUTE(SUBSTITUTE(F10,"4",0),"3",5),"1",15),"2",10)</f>
        <v>10</v>
      </c>
      <c r="F10" s="3">
        <v>2</v>
      </c>
      <c r="G10" s="2"/>
      <c r="H10" s="2"/>
      <c r="I10" s="2"/>
      <c r="J10" s="41"/>
      <c r="K10" s="148"/>
      <c r="L10" s="149"/>
      <c r="M10" s="149"/>
      <c r="N10" s="149"/>
      <c r="O10" s="149"/>
      <c r="P10" s="149"/>
      <c r="Q10" s="149"/>
      <c r="R10" s="149"/>
      <c r="S10" s="150"/>
    </row>
    <row r="11" spans="2:19" ht="40.5" customHeight="1" x14ac:dyDescent="0.25">
      <c r="B11" s="60">
        <v>2</v>
      </c>
      <c r="C11" s="63" t="s">
        <v>39</v>
      </c>
      <c r="D11" s="63">
        <f t="shared" si="0"/>
        <v>10</v>
      </c>
      <c r="E11" s="3" t="str">
        <f t="shared" ref="E11:E15" si="2">SUBSTITUTE(SUBSTITUTE(SUBSTITUTE(SUBSTITUTE(F11,"4",0),"3",5),"1",15),"2",10)</f>
        <v>10</v>
      </c>
      <c r="F11" s="3">
        <v>2</v>
      </c>
      <c r="G11" s="2"/>
      <c r="H11" s="2"/>
      <c r="I11" s="2"/>
      <c r="J11" s="41"/>
      <c r="K11" s="148"/>
      <c r="L11" s="149"/>
      <c r="M11" s="149"/>
      <c r="N11" s="149"/>
      <c r="O11" s="149"/>
      <c r="P11" s="149"/>
      <c r="Q11" s="149"/>
      <c r="R11" s="149"/>
      <c r="S11" s="150"/>
    </row>
    <row r="12" spans="2:19" ht="48" customHeight="1" x14ac:dyDescent="0.25">
      <c r="B12" s="60">
        <v>3</v>
      </c>
      <c r="C12" s="63" t="s">
        <v>40</v>
      </c>
      <c r="D12" s="63">
        <f t="shared" si="0"/>
        <v>10</v>
      </c>
      <c r="E12" s="3" t="str">
        <f t="shared" si="2"/>
        <v>10</v>
      </c>
      <c r="F12" s="3">
        <v>2</v>
      </c>
      <c r="G12" s="2"/>
      <c r="H12" s="2"/>
      <c r="I12" s="2"/>
      <c r="J12" s="41"/>
      <c r="K12" s="148"/>
      <c r="L12" s="149"/>
      <c r="M12" s="149"/>
      <c r="N12" s="149"/>
      <c r="O12" s="149"/>
      <c r="P12" s="149"/>
      <c r="Q12" s="149"/>
      <c r="R12" s="149"/>
      <c r="S12" s="150"/>
    </row>
    <row r="13" spans="2:19" ht="33.75" customHeight="1" x14ac:dyDescent="0.25">
      <c r="B13" s="60">
        <v>4</v>
      </c>
      <c r="C13" s="63" t="s">
        <v>41</v>
      </c>
      <c r="D13" s="63">
        <f t="shared" si="0"/>
        <v>5</v>
      </c>
      <c r="E13" s="3" t="str">
        <f t="shared" si="2"/>
        <v>5</v>
      </c>
      <c r="F13" s="3">
        <v>3</v>
      </c>
      <c r="G13" s="2"/>
      <c r="H13" s="2"/>
      <c r="I13" s="2"/>
      <c r="J13" s="41"/>
      <c r="K13" s="148"/>
      <c r="L13" s="149"/>
      <c r="M13" s="149"/>
      <c r="N13" s="149"/>
      <c r="O13" s="149"/>
      <c r="P13" s="149"/>
      <c r="Q13" s="149"/>
      <c r="R13" s="149"/>
      <c r="S13" s="150"/>
    </row>
    <row r="14" spans="2:19" ht="33.75" customHeight="1" x14ac:dyDescent="0.25">
      <c r="B14" s="60">
        <v>5</v>
      </c>
      <c r="C14" s="63" t="s">
        <v>42</v>
      </c>
      <c r="D14" s="63">
        <f t="shared" si="0"/>
        <v>15</v>
      </c>
      <c r="E14" s="3" t="str">
        <f t="shared" si="2"/>
        <v>15</v>
      </c>
      <c r="F14" s="3">
        <v>1</v>
      </c>
      <c r="G14" s="2"/>
      <c r="H14" s="2"/>
      <c r="I14" s="2"/>
      <c r="J14" s="41"/>
      <c r="K14" s="148"/>
      <c r="L14" s="149"/>
      <c r="M14" s="149"/>
      <c r="N14" s="149"/>
      <c r="O14" s="149"/>
      <c r="P14" s="149"/>
      <c r="Q14" s="149"/>
      <c r="R14" s="149"/>
      <c r="S14" s="150"/>
    </row>
    <row r="15" spans="2:19" ht="51.75" customHeight="1" thickBot="1" x14ac:dyDescent="0.3">
      <c r="B15" s="60">
        <v>6</v>
      </c>
      <c r="C15" s="63" t="s">
        <v>43</v>
      </c>
      <c r="D15" s="63">
        <f t="shared" si="0"/>
        <v>15</v>
      </c>
      <c r="E15" s="3" t="str">
        <f t="shared" si="2"/>
        <v>15</v>
      </c>
      <c r="F15" s="3">
        <v>1</v>
      </c>
      <c r="G15" s="2"/>
      <c r="H15" s="2"/>
      <c r="I15" s="2"/>
      <c r="J15" s="41"/>
      <c r="K15" s="148"/>
      <c r="L15" s="149"/>
      <c r="M15" s="149"/>
      <c r="N15" s="149"/>
      <c r="O15" s="149"/>
      <c r="P15" s="149"/>
      <c r="Q15" s="149"/>
      <c r="R15" s="149"/>
      <c r="S15" s="150"/>
    </row>
    <row r="16" spans="2:19" ht="18.75" thickBot="1" x14ac:dyDescent="0.3">
      <c r="B16" s="62" t="s">
        <v>45</v>
      </c>
      <c r="C16" s="57" t="s">
        <v>44</v>
      </c>
      <c r="D16" s="63">
        <f t="shared" si="0"/>
        <v>0</v>
      </c>
      <c r="E16" s="41"/>
      <c r="F16" s="41">
        <f>E17+E18+E19</f>
        <v>45</v>
      </c>
      <c r="G16" s="41"/>
      <c r="H16" s="41"/>
      <c r="I16" s="41"/>
      <c r="J16" s="41"/>
      <c r="K16" s="148"/>
      <c r="L16" s="149"/>
      <c r="M16" s="149"/>
      <c r="N16" s="149"/>
      <c r="O16" s="149"/>
      <c r="P16" s="149"/>
      <c r="Q16" s="149"/>
      <c r="R16" s="149"/>
      <c r="S16" s="150"/>
    </row>
    <row r="17" spans="2:19" ht="33" customHeight="1" x14ac:dyDescent="0.25">
      <c r="B17" s="61">
        <v>1</v>
      </c>
      <c r="C17" s="63" t="s">
        <v>46</v>
      </c>
      <c r="D17" s="63">
        <f t="shared" si="0"/>
        <v>15</v>
      </c>
      <c r="E17" s="3" t="str">
        <f>SUBSTITUTE(SUBSTITUTE(SUBSTITUTE(SUBSTITUTE(F17,"4",0),"3",5),"1",15),"2",10)</f>
        <v>15</v>
      </c>
      <c r="F17" s="3">
        <v>1</v>
      </c>
      <c r="G17" s="2"/>
      <c r="H17" s="2"/>
      <c r="I17" s="2"/>
      <c r="J17" s="41"/>
      <c r="K17" s="148"/>
      <c r="L17" s="149"/>
      <c r="M17" s="149"/>
      <c r="N17" s="149"/>
      <c r="O17" s="149"/>
      <c r="P17" s="149"/>
      <c r="Q17" s="149"/>
      <c r="R17" s="149"/>
      <c r="S17" s="150"/>
    </row>
    <row r="18" spans="2:19" ht="38.25" customHeight="1" x14ac:dyDescent="0.25">
      <c r="B18" s="61">
        <v>2</v>
      </c>
      <c r="C18" s="63" t="s">
        <v>47</v>
      </c>
      <c r="D18" s="63">
        <f t="shared" si="0"/>
        <v>15</v>
      </c>
      <c r="E18" s="3" t="str">
        <f t="shared" ref="E18:E19" si="3">SUBSTITUTE(SUBSTITUTE(SUBSTITUTE(SUBSTITUTE(F18,"4",0),"3",5),"1",15),"2",10)</f>
        <v>15</v>
      </c>
      <c r="F18" s="3">
        <v>1</v>
      </c>
      <c r="G18" s="2"/>
      <c r="H18" s="2"/>
      <c r="I18" s="2"/>
      <c r="J18" s="41"/>
      <c r="K18" s="148"/>
      <c r="L18" s="149"/>
      <c r="M18" s="149"/>
      <c r="N18" s="149"/>
      <c r="O18" s="149"/>
      <c r="P18" s="149"/>
      <c r="Q18" s="149"/>
      <c r="R18" s="149"/>
      <c r="S18" s="150"/>
    </row>
    <row r="19" spans="2:19" ht="33.75" customHeight="1" thickBot="1" x14ac:dyDescent="0.3">
      <c r="B19" s="61">
        <v>3</v>
      </c>
      <c r="C19" s="63" t="s">
        <v>48</v>
      </c>
      <c r="D19" s="63">
        <f t="shared" si="0"/>
        <v>15</v>
      </c>
      <c r="E19" s="3" t="str">
        <f t="shared" si="3"/>
        <v>15</v>
      </c>
      <c r="F19" s="3">
        <v>1</v>
      </c>
      <c r="G19" s="2"/>
      <c r="H19" s="2"/>
      <c r="I19" s="2"/>
      <c r="J19" s="41"/>
      <c r="K19" s="148"/>
      <c r="L19" s="149"/>
      <c r="M19" s="149"/>
      <c r="N19" s="149"/>
      <c r="O19" s="149"/>
      <c r="P19" s="149"/>
      <c r="Q19" s="149"/>
      <c r="R19" s="149"/>
      <c r="S19" s="150"/>
    </row>
    <row r="20" spans="2:19" ht="28.5" customHeight="1" thickBot="1" x14ac:dyDescent="0.3">
      <c r="B20" s="62" t="s">
        <v>50</v>
      </c>
      <c r="C20" s="57" t="s">
        <v>49</v>
      </c>
      <c r="D20" s="63">
        <f t="shared" si="0"/>
        <v>0</v>
      </c>
      <c r="E20" s="41"/>
      <c r="F20" s="41">
        <f>E21+E22+E23+E24+E25+E26+E27</f>
        <v>105</v>
      </c>
      <c r="G20" s="41"/>
      <c r="H20" s="41"/>
      <c r="I20" s="41"/>
      <c r="J20" s="41"/>
      <c r="K20" s="148"/>
      <c r="L20" s="149"/>
      <c r="M20" s="149"/>
      <c r="N20" s="149"/>
      <c r="O20" s="149"/>
      <c r="P20" s="149"/>
      <c r="Q20" s="149"/>
      <c r="R20" s="149"/>
      <c r="S20" s="150"/>
    </row>
    <row r="21" spans="2:19" ht="36" customHeight="1" x14ac:dyDescent="0.25">
      <c r="B21" s="60">
        <v>1</v>
      </c>
      <c r="C21" s="63" t="s">
        <v>51</v>
      </c>
      <c r="D21" s="63">
        <f t="shared" si="0"/>
        <v>15</v>
      </c>
      <c r="E21" s="3" t="str">
        <f>SUBSTITUTE(SUBSTITUTE(SUBSTITUTE(SUBSTITUTE(F21,"4",0),"3",5),"1",15),"2",10)</f>
        <v>15</v>
      </c>
      <c r="F21" s="3">
        <v>1</v>
      </c>
      <c r="G21" s="2"/>
      <c r="H21" s="2"/>
      <c r="I21" s="2"/>
      <c r="J21" s="41"/>
      <c r="K21" s="148"/>
      <c r="L21" s="149"/>
      <c r="M21" s="149"/>
      <c r="N21" s="149"/>
      <c r="O21" s="149"/>
      <c r="P21" s="149"/>
      <c r="Q21" s="149"/>
      <c r="R21" s="149"/>
      <c r="S21" s="150"/>
    </row>
    <row r="22" spans="2:19" ht="36" customHeight="1" x14ac:dyDescent="0.25">
      <c r="B22" s="60">
        <v>2</v>
      </c>
      <c r="C22" s="124" t="s">
        <v>187</v>
      </c>
      <c r="D22" s="63">
        <f t="shared" si="0"/>
        <v>15</v>
      </c>
      <c r="E22" s="3" t="str">
        <f>SUBSTITUTE(SUBSTITUTE(SUBSTITUTE(SUBSTITUTE(F22,"4",0),"3",5),"1",15),"2",10)</f>
        <v>15</v>
      </c>
      <c r="F22" s="3">
        <v>1</v>
      </c>
      <c r="G22" s="2"/>
      <c r="H22" s="2"/>
      <c r="I22" s="2"/>
      <c r="J22" s="41"/>
      <c r="K22" s="103"/>
      <c r="L22" s="104"/>
      <c r="M22" s="104"/>
      <c r="N22" s="104"/>
      <c r="O22" s="104"/>
      <c r="P22" s="104"/>
      <c r="Q22" s="104"/>
      <c r="R22" s="104"/>
      <c r="S22" s="105"/>
    </row>
    <row r="23" spans="2:19" ht="31.5" customHeight="1" x14ac:dyDescent="0.25">
      <c r="B23" s="60">
        <v>3</v>
      </c>
      <c r="C23" s="63" t="s">
        <v>52</v>
      </c>
      <c r="D23" s="63">
        <f t="shared" si="0"/>
        <v>15</v>
      </c>
      <c r="E23" s="3" t="str">
        <f t="shared" ref="E23:E27" si="4">SUBSTITUTE(SUBSTITUTE(SUBSTITUTE(SUBSTITUTE(F23,"4",0),"3",5),"1",15),"2",10)</f>
        <v>15</v>
      </c>
      <c r="F23" s="3">
        <v>1</v>
      </c>
      <c r="G23" s="2"/>
      <c r="H23" s="2"/>
      <c r="I23" s="2"/>
      <c r="J23" s="41"/>
      <c r="K23" s="148"/>
      <c r="L23" s="149"/>
      <c r="M23" s="149"/>
      <c r="N23" s="149"/>
      <c r="O23" s="149"/>
      <c r="P23" s="149"/>
      <c r="Q23" s="149"/>
      <c r="R23" s="149"/>
      <c r="S23" s="150"/>
    </row>
    <row r="24" spans="2:19" ht="35.25" customHeight="1" x14ac:dyDescent="0.25">
      <c r="B24" s="60">
        <v>4</v>
      </c>
      <c r="C24" s="63" t="s">
        <v>53</v>
      </c>
      <c r="D24" s="63">
        <f t="shared" si="0"/>
        <v>15</v>
      </c>
      <c r="E24" s="3" t="str">
        <f t="shared" si="4"/>
        <v>15</v>
      </c>
      <c r="F24" s="3">
        <v>1</v>
      </c>
      <c r="G24" s="2"/>
      <c r="H24" s="2"/>
      <c r="I24" s="2"/>
      <c r="J24" s="41"/>
      <c r="K24" s="148"/>
      <c r="L24" s="149"/>
      <c r="M24" s="149"/>
      <c r="N24" s="149"/>
      <c r="O24" s="149"/>
      <c r="P24" s="149"/>
      <c r="Q24" s="149"/>
      <c r="R24" s="149"/>
      <c r="S24" s="150"/>
    </row>
    <row r="25" spans="2:19" ht="36" customHeight="1" x14ac:dyDescent="0.25">
      <c r="B25" s="60">
        <v>5</v>
      </c>
      <c r="C25" s="63" t="s">
        <v>54</v>
      </c>
      <c r="D25" s="63">
        <f t="shared" si="0"/>
        <v>15</v>
      </c>
      <c r="E25" s="3" t="str">
        <f t="shared" si="4"/>
        <v>15</v>
      </c>
      <c r="F25" s="3">
        <v>1</v>
      </c>
      <c r="G25" s="2"/>
      <c r="H25" s="2"/>
      <c r="I25" s="2"/>
      <c r="J25" s="41"/>
      <c r="K25" s="148"/>
      <c r="L25" s="149"/>
      <c r="M25" s="149"/>
      <c r="N25" s="149"/>
      <c r="O25" s="149"/>
      <c r="P25" s="149"/>
      <c r="Q25" s="149"/>
      <c r="R25" s="149"/>
      <c r="S25" s="150"/>
    </row>
    <row r="26" spans="2:19" ht="31.5" customHeight="1" x14ac:dyDescent="0.25">
      <c r="B26" s="60">
        <v>6</v>
      </c>
      <c r="C26" s="63" t="s">
        <v>55</v>
      </c>
      <c r="D26" s="63">
        <f t="shared" si="0"/>
        <v>15</v>
      </c>
      <c r="E26" s="3" t="str">
        <f t="shared" si="4"/>
        <v>15</v>
      </c>
      <c r="F26" s="3">
        <v>1</v>
      </c>
      <c r="G26" s="2"/>
      <c r="H26" s="2"/>
      <c r="I26" s="2"/>
      <c r="J26" s="41"/>
      <c r="K26" s="148"/>
      <c r="L26" s="149"/>
      <c r="M26" s="149"/>
      <c r="N26" s="149"/>
      <c r="O26" s="149"/>
      <c r="P26" s="149"/>
      <c r="Q26" s="149"/>
      <c r="R26" s="149"/>
      <c r="S26" s="150"/>
    </row>
    <row r="27" spans="2:19" ht="35.25" customHeight="1" x14ac:dyDescent="0.25">
      <c r="B27" s="60">
        <v>7</v>
      </c>
      <c r="C27" s="63" t="s">
        <v>56</v>
      </c>
      <c r="D27" s="63">
        <f t="shared" si="0"/>
        <v>15</v>
      </c>
      <c r="E27" s="3" t="str">
        <f t="shared" si="4"/>
        <v>15</v>
      </c>
      <c r="F27" s="3">
        <v>1</v>
      </c>
      <c r="G27" s="2"/>
      <c r="H27" s="2"/>
      <c r="I27" s="2"/>
      <c r="J27" s="41"/>
      <c r="K27" s="148"/>
      <c r="L27" s="149"/>
      <c r="M27" s="149"/>
      <c r="N27" s="149"/>
      <c r="O27" s="149"/>
      <c r="P27" s="149"/>
      <c r="Q27" s="149"/>
      <c r="R27" s="149"/>
      <c r="S27" s="150"/>
    </row>
  </sheetData>
  <mergeCells count="24">
    <mergeCell ref="K25:S25"/>
    <mergeCell ref="K26:S26"/>
    <mergeCell ref="K27:S27"/>
    <mergeCell ref="K14:S14"/>
    <mergeCell ref="K15:S15"/>
    <mergeCell ref="K16:S16"/>
    <mergeCell ref="K17:S17"/>
    <mergeCell ref="K18:S18"/>
    <mergeCell ref="K19:S19"/>
    <mergeCell ref="K20:S20"/>
    <mergeCell ref="K21:S21"/>
    <mergeCell ref="K23:S23"/>
    <mergeCell ref="K24:S24"/>
    <mergeCell ref="K11:S11"/>
    <mergeCell ref="K12:S12"/>
    <mergeCell ref="K13:S13"/>
    <mergeCell ref="K4:S4"/>
    <mergeCell ref="B2:C2"/>
    <mergeCell ref="K2:S2"/>
    <mergeCell ref="K5:S5"/>
    <mergeCell ref="K7:S7"/>
    <mergeCell ref="K8:S8"/>
    <mergeCell ref="K9:S9"/>
    <mergeCell ref="K10:S10"/>
  </mergeCells>
  <pageMargins left="0.7" right="0.7" top="0.75" bottom="0.75" header="0.3" footer="0.3"/>
  <pageSetup paperSize="9" scale="5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82" r:id="rId4" name="Group Box 34">
              <controlPr defaultSize="0" autoFill="0" autoPict="0">
                <anchor moveWithCells="1">
                  <from>
                    <xdr:col>6</xdr:col>
                    <xdr:colOff>38100</xdr:colOff>
                    <xdr:row>4</xdr:row>
                    <xdr:rowOff>28575</xdr:rowOff>
                  </from>
                  <to>
                    <xdr:col>9</xdr:col>
                    <xdr:colOff>742950</xdr:colOff>
                    <xdr:row>4</xdr:row>
                    <xdr:rowOff>323850</xdr:rowOff>
                  </to>
                </anchor>
              </controlPr>
            </control>
          </mc:Choice>
        </mc:AlternateContent>
        <mc:AlternateContent xmlns:mc="http://schemas.openxmlformats.org/markup-compatibility/2006">
          <mc:Choice Requires="x14">
            <control shapeId="2083" r:id="rId5" name="Option Button 35">
              <controlPr defaultSize="0" autoFill="0" autoLine="0" autoPict="0">
                <anchor moveWithCells="1">
                  <from>
                    <xdr:col>6</xdr:col>
                    <xdr:colOff>114300</xdr:colOff>
                    <xdr:row>4</xdr:row>
                    <xdr:rowOff>57150</xdr:rowOff>
                  </from>
                  <to>
                    <xdr:col>6</xdr:col>
                    <xdr:colOff>695325</xdr:colOff>
                    <xdr:row>4</xdr:row>
                    <xdr:rowOff>276225</xdr:rowOff>
                  </to>
                </anchor>
              </controlPr>
            </control>
          </mc:Choice>
        </mc:AlternateContent>
        <mc:AlternateContent xmlns:mc="http://schemas.openxmlformats.org/markup-compatibility/2006">
          <mc:Choice Requires="x14">
            <control shapeId="2084" r:id="rId6" name="Option Button 36">
              <controlPr defaultSize="0" autoFill="0" autoLine="0" autoPict="0">
                <anchor moveWithCells="1">
                  <from>
                    <xdr:col>7</xdr:col>
                    <xdr:colOff>76200</xdr:colOff>
                    <xdr:row>4</xdr:row>
                    <xdr:rowOff>47625</xdr:rowOff>
                  </from>
                  <to>
                    <xdr:col>7</xdr:col>
                    <xdr:colOff>657225</xdr:colOff>
                    <xdr:row>4</xdr:row>
                    <xdr:rowOff>276225</xdr:rowOff>
                  </to>
                </anchor>
              </controlPr>
            </control>
          </mc:Choice>
        </mc:AlternateContent>
        <mc:AlternateContent xmlns:mc="http://schemas.openxmlformats.org/markup-compatibility/2006">
          <mc:Choice Requires="x14">
            <control shapeId="2085" r:id="rId7" name="Option Button 37">
              <controlPr defaultSize="0" autoFill="0" autoLine="0" autoPict="0">
                <anchor moveWithCells="1">
                  <from>
                    <xdr:col>8</xdr:col>
                    <xdr:colOff>57150</xdr:colOff>
                    <xdr:row>4</xdr:row>
                    <xdr:rowOff>57150</xdr:rowOff>
                  </from>
                  <to>
                    <xdr:col>8</xdr:col>
                    <xdr:colOff>647700</xdr:colOff>
                    <xdr:row>4</xdr:row>
                    <xdr:rowOff>276225</xdr:rowOff>
                  </to>
                </anchor>
              </controlPr>
            </control>
          </mc:Choice>
        </mc:AlternateContent>
        <mc:AlternateContent xmlns:mc="http://schemas.openxmlformats.org/markup-compatibility/2006">
          <mc:Choice Requires="x14">
            <control shapeId="2086" r:id="rId8" name="Group Box 38">
              <controlPr defaultSize="0" autoFill="0" autoPict="0">
                <anchor moveWithCells="1">
                  <from>
                    <xdr:col>6</xdr:col>
                    <xdr:colOff>38100</xdr:colOff>
                    <xdr:row>6</xdr:row>
                    <xdr:rowOff>19050</xdr:rowOff>
                  </from>
                  <to>
                    <xdr:col>9</xdr:col>
                    <xdr:colOff>752475</xdr:colOff>
                    <xdr:row>6</xdr:row>
                    <xdr:rowOff>371475</xdr:rowOff>
                  </to>
                </anchor>
              </controlPr>
            </control>
          </mc:Choice>
        </mc:AlternateContent>
        <mc:AlternateContent xmlns:mc="http://schemas.openxmlformats.org/markup-compatibility/2006">
          <mc:Choice Requires="x14">
            <control shapeId="2087" r:id="rId9" name="Option Button 39">
              <controlPr defaultSize="0" autoFill="0" autoLine="0" autoPict="0">
                <anchor moveWithCells="1">
                  <from>
                    <xdr:col>6</xdr:col>
                    <xdr:colOff>114300</xdr:colOff>
                    <xdr:row>6</xdr:row>
                    <xdr:rowOff>76200</xdr:rowOff>
                  </from>
                  <to>
                    <xdr:col>6</xdr:col>
                    <xdr:colOff>619125</xdr:colOff>
                    <xdr:row>6</xdr:row>
                    <xdr:rowOff>295275</xdr:rowOff>
                  </to>
                </anchor>
              </controlPr>
            </control>
          </mc:Choice>
        </mc:AlternateContent>
        <mc:AlternateContent xmlns:mc="http://schemas.openxmlformats.org/markup-compatibility/2006">
          <mc:Choice Requires="x14">
            <control shapeId="2088" r:id="rId10" name="Option Button 40">
              <controlPr defaultSize="0" autoFill="0" autoLine="0" autoPict="0">
                <anchor moveWithCells="1">
                  <from>
                    <xdr:col>7</xdr:col>
                    <xdr:colOff>66675</xdr:colOff>
                    <xdr:row>6</xdr:row>
                    <xdr:rowOff>85725</xdr:rowOff>
                  </from>
                  <to>
                    <xdr:col>7</xdr:col>
                    <xdr:colOff>657225</xdr:colOff>
                    <xdr:row>6</xdr:row>
                    <xdr:rowOff>304800</xdr:rowOff>
                  </to>
                </anchor>
              </controlPr>
            </control>
          </mc:Choice>
        </mc:AlternateContent>
        <mc:AlternateContent xmlns:mc="http://schemas.openxmlformats.org/markup-compatibility/2006">
          <mc:Choice Requires="x14">
            <control shapeId="2089" r:id="rId11" name="Option Button 41">
              <controlPr defaultSize="0" autoFill="0" autoLine="0" autoPict="0">
                <anchor moveWithCells="1">
                  <from>
                    <xdr:col>8</xdr:col>
                    <xdr:colOff>66675</xdr:colOff>
                    <xdr:row>6</xdr:row>
                    <xdr:rowOff>85725</xdr:rowOff>
                  </from>
                  <to>
                    <xdr:col>8</xdr:col>
                    <xdr:colOff>657225</xdr:colOff>
                    <xdr:row>6</xdr:row>
                    <xdr:rowOff>323850</xdr:rowOff>
                  </to>
                </anchor>
              </controlPr>
            </control>
          </mc:Choice>
        </mc:AlternateContent>
        <mc:AlternateContent xmlns:mc="http://schemas.openxmlformats.org/markup-compatibility/2006">
          <mc:Choice Requires="x14">
            <control shapeId="2090" r:id="rId12" name="Group Box 42">
              <controlPr defaultSize="0" autoFill="0" autoPict="0">
                <anchor moveWithCells="1">
                  <from>
                    <xdr:col>6</xdr:col>
                    <xdr:colOff>66675</xdr:colOff>
                    <xdr:row>7</xdr:row>
                    <xdr:rowOff>28575</xdr:rowOff>
                  </from>
                  <to>
                    <xdr:col>9</xdr:col>
                    <xdr:colOff>752475</xdr:colOff>
                    <xdr:row>7</xdr:row>
                    <xdr:rowOff>304800</xdr:rowOff>
                  </to>
                </anchor>
              </controlPr>
            </control>
          </mc:Choice>
        </mc:AlternateContent>
        <mc:AlternateContent xmlns:mc="http://schemas.openxmlformats.org/markup-compatibility/2006">
          <mc:Choice Requires="x14">
            <control shapeId="2091" r:id="rId13" name="Option Button 43">
              <controlPr defaultSize="0" autoFill="0" autoLine="0" autoPict="0">
                <anchor moveWithCells="1">
                  <from>
                    <xdr:col>6</xdr:col>
                    <xdr:colOff>123825</xdr:colOff>
                    <xdr:row>7</xdr:row>
                    <xdr:rowOff>57150</xdr:rowOff>
                  </from>
                  <to>
                    <xdr:col>6</xdr:col>
                    <xdr:colOff>704850</xdr:colOff>
                    <xdr:row>7</xdr:row>
                    <xdr:rowOff>276225</xdr:rowOff>
                  </to>
                </anchor>
              </controlPr>
            </control>
          </mc:Choice>
        </mc:AlternateContent>
        <mc:AlternateContent xmlns:mc="http://schemas.openxmlformats.org/markup-compatibility/2006">
          <mc:Choice Requires="x14">
            <control shapeId="2092" r:id="rId14" name="Option Button 44">
              <controlPr defaultSize="0" autoFill="0" autoLine="0" autoPict="0">
                <anchor moveWithCells="1">
                  <from>
                    <xdr:col>7</xdr:col>
                    <xdr:colOff>95250</xdr:colOff>
                    <xdr:row>7</xdr:row>
                    <xdr:rowOff>47625</xdr:rowOff>
                  </from>
                  <to>
                    <xdr:col>7</xdr:col>
                    <xdr:colOff>666750</xdr:colOff>
                    <xdr:row>7</xdr:row>
                    <xdr:rowOff>276225</xdr:rowOff>
                  </to>
                </anchor>
              </controlPr>
            </control>
          </mc:Choice>
        </mc:AlternateContent>
        <mc:AlternateContent xmlns:mc="http://schemas.openxmlformats.org/markup-compatibility/2006">
          <mc:Choice Requires="x14">
            <control shapeId="2093" r:id="rId15" name="Option Button 45">
              <controlPr defaultSize="0" autoFill="0" autoLine="0" autoPict="0">
                <anchor moveWithCells="1">
                  <from>
                    <xdr:col>8</xdr:col>
                    <xdr:colOff>95250</xdr:colOff>
                    <xdr:row>7</xdr:row>
                    <xdr:rowOff>47625</xdr:rowOff>
                  </from>
                  <to>
                    <xdr:col>8</xdr:col>
                    <xdr:colOff>628650</xdr:colOff>
                    <xdr:row>7</xdr:row>
                    <xdr:rowOff>266700</xdr:rowOff>
                  </to>
                </anchor>
              </controlPr>
            </control>
          </mc:Choice>
        </mc:AlternateContent>
        <mc:AlternateContent xmlns:mc="http://schemas.openxmlformats.org/markup-compatibility/2006">
          <mc:Choice Requires="x14">
            <control shapeId="2094" r:id="rId16" name="Group Box 46">
              <controlPr defaultSize="0" autoFill="0" autoPict="0">
                <anchor moveWithCells="1">
                  <from>
                    <xdr:col>6</xdr:col>
                    <xdr:colOff>28575</xdr:colOff>
                    <xdr:row>9</xdr:row>
                    <xdr:rowOff>47625</xdr:rowOff>
                  </from>
                  <to>
                    <xdr:col>9</xdr:col>
                    <xdr:colOff>742950</xdr:colOff>
                    <xdr:row>9</xdr:row>
                    <xdr:rowOff>495300</xdr:rowOff>
                  </to>
                </anchor>
              </controlPr>
            </control>
          </mc:Choice>
        </mc:AlternateContent>
        <mc:AlternateContent xmlns:mc="http://schemas.openxmlformats.org/markup-compatibility/2006">
          <mc:Choice Requires="x14">
            <control shapeId="2095" r:id="rId17" name="Option Button 47">
              <controlPr defaultSize="0" autoFill="0" autoLine="0" autoPict="0">
                <anchor moveWithCells="1">
                  <from>
                    <xdr:col>6</xdr:col>
                    <xdr:colOff>66675</xdr:colOff>
                    <xdr:row>9</xdr:row>
                    <xdr:rowOff>66675</xdr:rowOff>
                  </from>
                  <to>
                    <xdr:col>6</xdr:col>
                    <xdr:colOff>676275</xdr:colOff>
                    <xdr:row>9</xdr:row>
                    <xdr:rowOff>285750</xdr:rowOff>
                  </to>
                </anchor>
              </controlPr>
            </control>
          </mc:Choice>
        </mc:AlternateContent>
        <mc:AlternateContent xmlns:mc="http://schemas.openxmlformats.org/markup-compatibility/2006">
          <mc:Choice Requires="x14">
            <control shapeId="2096" r:id="rId18" name="Option Button 48">
              <controlPr defaultSize="0" autoFill="0" autoLine="0" autoPict="0">
                <anchor moveWithCells="1">
                  <from>
                    <xdr:col>7</xdr:col>
                    <xdr:colOff>19050</xdr:colOff>
                    <xdr:row>9</xdr:row>
                    <xdr:rowOff>57150</xdr:rowOff>
                  </from>
                  <to>
                    <xdr:col>7</xdr:col>
                    <xdr:colOff>695325</xdr:colOff>
                    <xdr:row>9</xdr:row>
                    <xdr:rowOff>276225</xdr:rowOff>
                  </to>
                </anchor>
              </controlPr>
            </control>
          </mc:Choice>
        </mc:AlternateContent>
        <mc:AlternateContent xmlns:mc="http://schemas.openxmlformats.org/markup-compatibility/2006">
          <mc:Choice Requires="x14">
            <control shapeId="2098" r:id="rId19" name="Group Box 50">
              <controlPr defaultSize="0" autoFill="0" autoPict="0">
                <anchor moveWithCells="1">
                  <from>
                    <xdr:col>6</xdr:col>
                    <xdr:colOff>38100</xdr:colOff>
                    <xdr:row>10</xdr:row>
                    <xdr:rowOff>19050</xdr:rowOff>
                  </from>
                  <to>
                    <xdr:col>9</xdr:col>
                    <xdr:colOff>733425</xdr:colOff>
                    <xdr:row>10</xdr:row>
                    <xdr:rowOff>438150</xdr:rowOff>
                  </to>
                </anchor>
              </controlPr>
            </control>
          </mc:Choice>
        </mc:AlternateContent>
        <mc:AlternateContent xmlns:mc="http://schemas.openxmlformats.org/markup-compatibility/2006">
          <mc:Choice Requires="x14">
            <control shapeId="2099" r:id="rId20" name="Option Button 51">
              <controlPr defaultSize="0" autoFill="0" autoLine="0" autoPict="0">
                <anchor moveWithCells="1">
                  <from>
                    <xdr:col>6</xdr:col>
                    <xdr:colOff>76200</xdr:colOff>
                    <xdr:row>10</xdr:row>
                    <xdr:rowOff>95250</xdr:rowOff>
                  </from>
                  <to>
                    <xdr:col>6</xdr:col>
                    <xdr:colOff>676275</xdr:colOff>
                    <xdr:row>10</xdr:row>
                    <xdr:rowOff>371475</xdr:rowOff>
                  </to>
                </anchor>
              </controlPr>
            </control>
          </mc:Choice>
        </mc:AlternateContent>
        <mc:AlternateContent xmlns:mc="http://schemas.openxmlformats.org/markup-compatibility/2006">
          <mc:Choice Requires="x14">
            <control shapeId="2100" r:id="rId21" name="Option Button 52">
              <controlPr defaultSize="0" autoFill="0" autoLine="0" autoPict="0">
                <anchor moveWithCells="1">
                  <from>
                    <xdr:col>7</xdr:col>
                    <xdr:colOff>95250</xdr:colOff>
                    <xdr:row>10</xdr:row>
                    <xdr:rowOff>104775</xdr:rowOff>
                  </from>
                  <to>
                    <xdr:col>7</xdr:col>
                    <xdr:colOff>638175</xdr:colOff>
                    <xdr:row>10</xdr:row>
                    <xdr:rowOff>371475</xdr:rowOff>
                  </to>
                </anchor>
              </controlPr>
            </control>
          </mc:Choice>
        </mc:AlternateContent>
        <mc:AlternateContent xmlns:mc="http://schemas.openxmlformats.org/markup-compatibility/2006">
          <mc:Choice Requires="x14">
            <control shapeId="2101" r:id="rId22" name="Option Button 53">
              <controlPr defaultSize="0" autoFill="0" autoLine="0" autoPict="0">
                <anchor moveWithCells="1">
                  <from>
                    <xdr:col>8</xdr:col>
                    <xdr:colOff>66675</xdr:colOff>
                    <xdr:row>10</xdr:row>
                    <xdr:rowOff>95250</xdr:rowOff>
                  </from>
                  <to>
                    <xdr:col>8</xdr:col>
                    <xdr:colOff>676275</xdr:colOff>
                    <xdr:row>10</xdr:row>
                    <xdr:rowOff>381000</xdr:rowOff>
                  </to>
                </anchor>
              </controlPr>
            </control>
          </mc:Choice>
        </mc:AlternateContent>
        <mc:AlternateContent xmlns:mc="http://schemas.openxmlformats.org/markup-compatibility/2006">
          <mc:Choice Requires="x14">
            <control shapeId="2102" r:id="rId23" name="Group Box 54">
              <controlPr defaultSize="0" autoFill="0" autoPict="0">
                <anchor moveWithCells="1">
                  <from>
                    <xdr:col>6</xdr:col>
                    <xdr:colOff>19050</xdr:colOff>
                    <xdr:row>11</xdr:row>
                    <xdr:rowOff>38100</xdr:rowOff>
                  </from>
                  <to>
                    <xdr:col>9</xdr:col>
                    <xdr:colOff>742950</xdr:colOff>
                    <xdr:row>11</xdr:row>
                    <xdr:rowOff>485775</xdr:rowOff>
                  </to>
                </anchor>
              </controlPr>
            </control>
          </mc:Choice>
        </mc:AlternateContent>
        <mc:AlternateContent xmlns:mc="http://schemas.openxmlformats.org/markup-compatibility/2006">
          <mc:Choice Requires="x14">
            <control shapeId="2103" r:id="rId24" name="Option Button 55">
              <controlPr defaultSize="0" autoFill="0" autoLine="0" autoPict="0">
                <anchor moveWithCells="1">
                  <from>
                    <xdr:col>6</xdr:col>
                    <xdr:colOff>85725</xdr:colOff>
                    <xdr:row>11</xdr:row>
                    <xdr:rowOff>142875</xdr:rowOff>
                  </from>
                  <to>
                    <xdr:col>6</xdr:col>
                    <xdr:colOff>666750</xdr:colOff>
                    <xdr:row>11</xdr:row>
                    <xdr:rowOff>438150</xdr:rowOff>
                  </to>
                </anchor>
              </controlPr>
            </control>
          </mc:Choice>
        </mc:AlternateContent>
        <mc:AlternateContent xmlns:mc="http://schemas.openxmlformats.org/markup-compatibility/2006">
          <mc:Choice Requires="x14">
            <control shapeId="2104" r:id="rId25" name="Option Button 56">
              <controlPr defaultSize="0" autoFill="0" autoLine="0" autoPict="0">
                <anchor moveWithCells="1">
                  <from>
                    <xdr:col>7</xdr:col>
                    <xdr:colOff>76200</xdr:colOff>
                    <xdr:row>11</xdr:row>
                    <xdr:rowOff>123825</xdr:rowOff>
                  </from>
                  <to>
                    <xdr:col>7</xdr:col>
                    <xdr:colOff>647700</xdr:colOff>
                    <xdr:row>11</xdr:row>
                    <xdr:rowOff>409575</xdr:rowOff>
                  </to>
                </anchor>
              </controlPr>
            </control>
          </mc:Choice>
        </mc:AlternateContent>
        <mc:AlternateContent xmlns:mc="http://schemas.openxmlformats.org/markup-compatibility/2006">
          <mc:Choice Requires="x14">
            <control shapeId="2105" r:id="rId26" name="Option Button 57">
              <controlPr defaultSize="0" autoFill="0" autoLine="0" autoPict="0">
                <anchor moveWithCells="1">
                  <from>
                    <xdr:col>8</xdr:col>
                    <xdr:colOff>66675</xdr:colOff>
                    <xdr:row>11</xdr:row>
                    <xdr:rowOff>114300</xdr:rowOff>
                  </from>
                  <to>
                    <xdr:col>8</xdr:col>
                    <xdr:colOff>676275</xdr:colOff>
                    <xdr:row>11</xdr:row>
                    <xdr:rowOff>447675</xdr:rowOff>
                  </to>
                </anchor>
              </controlPr>
            </control>
          </mc:Choice>
        </mc:AlternateContent>
        <mc:AlternateContent xmlns:mc="http://schemas.openxmlformats.org/markup-compatibility/2006">
          <mc:Choice Requires="x14">
            <control shapeId="2106" r:id="rId27" name="Group Box 58">
              <controlPr defaultSize="0" autoFill="0" autoPict="0">
                <anchor moveWithCells="1">
                  <from>
                    <xdr:col>6</xdr:col>
                    <xdr:colOff>28575</xdr:colOff>
                    <xdr:row>12</xdr:row>
                    <xdr:rowOff>38100</xdr:rowOff>
                  </from>
                  <to>
                    <xdr:col>9</xdr:col>
                    <xdr:colOff>733425</xdr:colOff>
                    <xdr:row>12</xdr:row>
                    <xdr:rowOff>381000</xdr:rowOff>
                  </to>
                </anchor>
              </controlPr>
            </control>
          </mc:Choice>
        </mc:AlternateContent>
        <mc:AlternateContent xmlns:mc="http://schemas.openxmlformats.org/markup-compatibility/2006">
          <mc:Choice Requires="x14">
            <control shapeId="2107" r:id="rId28" name="Option Button 59">
              <controlPr defaultSize="0" autoFill="0" autoLine="0" autoPict="0">
                <anchor moveWithCells="1">
                  <from>
                    <xdr:col>6</xdr:col>
                    <xdr:colOff>95250</xdr:colOff>
                    <xdr:row>12</xdr:row>
                    <xdr:rowOff>95250</xdr:rowOff>
                  </from>
                  <to>
                    <xdr:col>6</xdr:col>
                    <xdr:colOff>657225</xdr:colOff>
                    <xdr:row>12</xdr:row>
                    <xdr:rowOff>342900</xdr:rowOff>
                  </to>
                </anchor>
              </controlPr>
            </control>
          </mc:Choice>
        </mc:AlternateContent>
        <mc:AlternateContent xmlns:mc="http://schemas.openxmlformats.org/markup-compatibility/2006">
          <mc:Choice Requires="x14">
            <control shapeId="2108" r:id="rId29" name="Option Button 60">
              <controlPr defaultSize="0" autoFill="0" autoLine="0" autoPict="0">
                <anchor moveWithCells="1">
                  <from>
                    <xdr:col>7</xdr:col>
                    <xdr:colOff>85725</xdr:colOff>
                    <xdr:row>12</xdr:row>
                    <xdr:rowOff>95250</xdr:rowOff>
                  </from>
                  <to>
                    <xdr:col>7</xdr:col>
                    <xdr:colOff>676275</xdr:colOff>
                    <xdr:row>12</xdr:row>
                    <xdr:rowOff>352425</xdr:rowOff>
                  </to>
                </anchor>
              </controlPr>
            </control>
          </mc:Choice>
        </mc:AlternateContent>
        <mc:AlternateContent xmlns:mc="http://schemas.openxmlformats.org/markup-compatibility/2006">
          <mc:Choice Requires="x14">
            <control shapeId="2109" r:id="rId30" name="Option Button 61">
              <controlPr defaultSize="0" autoFill="0" autoLine="0" autoPict="0">
                <anchor moveWithCells="1">
                  <from>
                    <xdr:col>8</xdr:col>
                    <xdr:colOff>57150</xdr:colOff>
                    <xdr:row>12</xdr:row>
                    <xdr:rowOff>57150</xdr:rowOff>
                  </from>
                  <to>
                    <xdr:col>8</xdr:col>
                    <xdr:colOff>609600</xdr:colOff>
                    <xdr:row>12</xdr:row>
                    <xdr:rowOff>352425</xdr:rowOff>
                  </to>
                </anchor>
              </controlPr>
            </control>
          </mc:Choice>
        </mc:AlternateContent>
        <mc:AlternateContent xmlns:mc="http://schemas.openxmlformats.org/markup-compatibility/2006">
          <mc:Choice Requires="x14">
            <control shapeId="2110" r:id="rId31" name="Zone de groupe 185">
              <controlPr defaultSize="0" autoFill="0" autoPict="0">
                <anchor moveWithCells="1">
                  <from>
                    <xdr:col>6</xdr:col>
                    <xdr:colOff>28575</xdr:colOff>
                    <xdr:row>13</xdr:row>
                    <xdr:rowOff>38100</xdr:rowOff>
                  </from>
                  <to>
                    <xdr:col>9</xdr:col>
                    <xdr:colOff>733425</xdr:colOff>
                    <xdr:row>13</xdr:row>
                    <xdr:rowOff>381000</xdr:rowOff>
                  </to>
                </anchor>
              </controlPr>
            </control>
          </mc:Choice>
        </mc:AlternateContent>
        <mc:AlternateContent xmlns:mc="http://schemas.openxmlformats.org/markup-compatibility/2006">
          <mc:Choice Requires="x14">
            <control shapeId="2111" r:id="rId32" name="Option Button 63">
              <controlPr defaultSize="0" autoFill="0" autoLine="0" autoPict="0">
                <anchor moveWithCells="1">
                  <from>
                    <xdr:col>6</xdr:col>
                    <xdr:colOff>95250</xdr:colOff>
                    <xdr:row>13</xdr:row>
                    <xdr:rowOff>95250</xdr:rowOff>
                  </from>
                  <to>
                    <xdr:col>6</xdr:col>
                    <xdr:colOff>657225</xdr:colOff>
                    <xdr:row>13</xdr:row>
                    <xdr:rowOff>342900</xdr:rowOff>
                  </to>
                </anchor>
              </controlPr>
            </control>
          </mc:Choice>
        </mc:AlternateContent>
        <mc:AlternateContent xmlns:mc="http://schemas.openxmlformats.org/markup-compatibility/2006">
          <mc:Choice Requires="x14">
            <control shapeId="2112" r:id="rId33" name="Option Button 64">
              <controlPr defaultSize="0" autoFill="0" autoLine="0" autoPict="0">
                <anchor moveWithCells="1">
                  <from>
                    <xdr:col>7</xdr:col>
                    <xdr:colOff>85725</xdr:colOff>
                    <xdr:row>13</xdr:row>
                    <xdr:rowOff>95250</xdr:rowOff>
                  </from>
                  <to>
                    <xdr:col>7</xdr:col>
                    <xdr:colOff>676275</xdr:colOff>
                    <xdr:row>13</xdr:row>
                    <xdr:rowOff>352425</xdr:rowOff>
                  </to>
                </anchor>
              </controlPr>
            </control>
          </mc:Choice>
        </mc:AlternateContent>
        <mc:AlternateContent xmlns:mc="http://schemas.openxmlformats.org/markup-compatibility/2006">
          <mc:Choice Requires="x14">
            <control shapeId="2113" r:id="rId34" name="Option Button 65">
              <controlPr defaultSize="0" autoFill="0" autoLine="0" autoPict="0">
                <anchor moveWithCells="1">
                  <from>
                    <xdr:col>8</xdr:col>
                    <xdr:colOff>57150</xdr:colOff>
                    <xdr:row>13</xdr:row>
                    <xdr:rowOff>57150</xdr:rowOff>
                  </from>
                  <to>
                    <xdr:col>8</xdr:col>
                    <xdr:colOff>609600</xdr:colOff>
                    <xdr:row>13</xdr:row>
                    <xdr:rowOff>352425</xdr:rowOff>
                  </to>
                </anchor>
              </controlPr>
            </control>
          </mc:Choice>
        </mc:AlternateContent>
        <mc:AlternateContent xmlns:mc="http://schemas.openxmlformats.org/markup-compatibility/2006">
          <mc:Choice Requires="x14">
            <control shapeId="2114" r:id="rId35" name="Zone de groupe 186">
              <controlPr defaultSize="0" autoFill="0" autoPict="0">
                <anchor moveWithCells="1">
                  <from>
                    <xdr:col>6</xdr:col>
                    <xdr:colOff>28575</xdr:colOff>
                    <xdr:row>14</xdr:row>
                    <xdr:rowOff>38100</xdr:rowOff>
                  </from>
                  <to>
                    <xdr:col>9</xdr:col>
                    <xdr:colOff>733425</xdr:colOff>
                    <xdr:row>14</xdr:row>
                    <xdr:rowOff>581025</xdr:rowOff>
                  </to>
                </anchor>
              </controlPr>
            </control>
          </mc:Choice>
        </mc:AlternateContent>
        <mc:AlternateContent xmlns:mc="http://schemas.openxmlformats.org/markup-compatibility/2006">
          <mc:Choice Requires="x14">
            <control shapeId="2115" r:id="rId36" name="Option Button 67">
              <controlPr defaultSize="0" autoFill="0" autoLine="0" autoPict="0">
                <anchor moveWithCells="1">
                  <from>
                    <xdr:col>6</xdr:col>
                    <xdr:colOff>95250</xdr:colOff>
                    <xdr:row>14</xdr:row>
                    <xdr:rowOff>95250</xdr:rowOff>
                  </from>
                  <to>
                    <xdr:col>6</xdr:col>
                    <xdr:colOff>657225</xdr:colOff>
                    <xdr:row>14</xdr:row>
                    <xdr:rowOff>342900</xdr:rowOff>
                  </to>
                </anchor>
              </controlPr>
            </control>
          </mc:Choice>
        </mc:AlternateContent>
        <mc:AlternateContent xmlns:mc="http://schemas.openxmlformats.org/markup-compatibility/2006">
          <mc:Choice Requires="x14">
            <control shapeId="2116" r:id="rId37" name="Option Button 68">
              <controlPr defaultSize="0" autoFill="0" autoLine="0" autoPict="0">
                <anchor moveWithCells="1">
                  <from>
                    <xdr:col>7</xdr:col>
                    <xdr:colOff>85725</xdr:colOff>
                    <xdr:row>14</xdr:row>
                    <xdr:rowOff>95250</xdr:rowOff>
                  </from>
                  <to>
                    <xdr:col>7</xdr:col>
                    <xdr:colOff>676275</xdr:colOff>
                    <xdr:row>14</xdr:row>
                    <xdr:rowOff>352425</xdr:rowOff>
                  </to>
                </anchor>
              </controlPr>
            </control>
          </mc:Choice>
        </mc:AlternateContent>
        <mc:AlternateContent xmlns:mc="http://schemas.openxmlformats.org/markup-compatibility/2006">
          <mc:Choice Requires="x14">
            <control shapeId="2117" r:id="rId38" name="Option Button 69">
              <controlPr defaultSize="0" autoFill="0" autoLine="0" autoPict="0">
                <anchor moveWithCells="1">
                  <from>
                    <xdr:col>8</xdr:col>
                    <xdr:colOff>57150</xdr:colOff>
                    <xdr:row>14</xdr:row>
                    <xdr:rowOff>57150</xdr:rowOff>
                  </from>
                  <to>
                    <xdr:col>8</xdr:col>
                    <xdr:colOff>609600</xdr:colOff>
                    <xdr:row>14</xdr:row>
                    <xdr:rowOff>352425</xdr:rowOff>
                  </to>
                </anchor>
              </controlPr>
            </control>
          </mc:Choice>
        </mc:AlternateContent>
        <mc:AlternateContent xmlns:mc="http://schemas.openxmlformats.org/markup-compatibility/2006">
          <mc:Choice Requires="x14">
            <control shapeId="2118" r:id="rId39" name="Zone de groupe 187">
              <controlPr defaultSize="0" autoFill="0" autoPict="0">
                <anchor moveWithCells="1">
                  <from>
                    <xdr:col>6</xdr:col>
                    <xdr:colOff>28575</xdr:colOff>
                    <xdr:row>16</xdr:row>
                    <xdr:rowOff>38100</xdr:rowOff>
                  </from>
                  <to>
                    <xdr:col>9</xdr:col>
                    <xdr:colOff>742950</xdr:colOff>
                    <xdr:row>16</xdr:row>
                    <xdr:rowOff>390525</xdr:rowOff>
                  </to>
                </anchor>
              </controlPr>
            </control>
          </mc:Choice>
        </mc:AlternateContent>
        <mc:AlternateContent xmlns:mc="http://schemas.openxmlformats.org/markup-compatibility/2006">
          <mc:Choice Requires="x14">
            <control shapeId="2119" r:id="rId40" name="Option Button 71">
              <controlPr defaultSize="0" autoFill="0" autoLine="0" autoPict="0">
                <anchor moveWithCells="1">
                  <from>
                    <xdr:col>6</xdr:col>
                    <xdr:colOff>95250</xdr:colOff>
                    <xdr:row>16</xdr:row>
                    <xdr:rowOff>95250</xdr:rowOff>
                  </from>
                  <to>
                    <xdr:col>6</xdr:col>
                    <xdr:colOff>657225</xdr:colOff>
                    <xdr:row>16</xdr:row>
                    <xdr:rowOff>342900</xdr:rowOff>
                  </to>
                </anchor>
              </controlPr>
            </control>
          </mc:Choice>
        </mc:AlternateContent>
        <mc:AlternateContent xmlns:mc="http://schemas.openxmlformats.org/markup-compatibility/2006">
          <mc:Choice Requires="x14">
            <control shapeId="2120" r:id="rId41" name="Option Button 72">
              <controlPr defaultSize="0" autoFill="0" autoLine="0" autoPict="0">
                <anchor moveWithCells="1">
                  <from>
                    <xdr:col>7</xdr:col>
                    <xdr:colOff>85725</xdr:colOff>
                    <xdr:row>16</xdr:row>
                    <xdr:rowOff>95250</xdr:rowOff>
                  </from>
                  <to>
                    <xdr:col>7</xdr:col>
                    <xdr:colOff>676275</xdr:colOff>
                    <xdr:row>16</xdr:row>
                    <xdr:rowOff>352425</xdr:rowOff>
                  </to>
                </anchor>
              </controlPr>
            </control>
          </mc:Choice>
        </mc:AlternateContent>
        <mc:AlternateContent xmlns:mc="http://schemas.openxmlformats.org/markup-compatibility/2006">
          <mc:Choice Requires="x14">
            <control shapeId="2121" r:id="rId42" name="Option Button 73">
              <controlPr defaultSize="0" autoFill="0" autoLine="0" autoPict="0">
                <anchor moveWithCells="1">
                  <from>
                    <xdr:col>8</xdr:col>
                    <xdr:colOff>57150</xdr:colOff>
                    <xdr:row>16</xdr:row>
                    <xdr:rowOff>57150</xdr:rowOff>
                  </from>
                  <to>
                    <xdr:col>8</xdr:col>
                    <xdr:colOff>609600</xdr:colOff>
                    <xdr:row>16</xdr:row>
                    <xdr:rowOff>352425</xdr:rowOff>
                  </to>
                </anchor>
              </controlPr>
            </control>
          </mc:Choice>
        </mc:AlternateContent>
        <mc:AlternateContent xmlns:mc="http://schemas.openxmlformats.org/markup-compatibility/2006">
          <mc:Choice Requires="x14">
            <control shapeId="2122" r:id="rId43" name="Zone de groupe 188">
              <controlPr defaultSize="0" autoFill="0" autoPict="0">
                <anchor moveWithCells="1">
                  <from>
                    <xdr:col>6</xdr:col>
                    <xdr:colOff>28575</xdr:colOff>
                    <xdr:row>17</xdr:row>
                    <xdr:rowOff>38100</xdr:rowOff>
                  </from>
                  <to>
                    <xdr:col>9</xdr:col>
                    <xdr:colOff>733425</xdr:colOff>
                    <xdr:row>17</xdr:row>
                    <xdr:rowOff>381000</xdr:rowOff>
                  </to>
                </anchor>
              </controlPr>
            </control>
          </mc:Choice>
        </mc:AlternateContent>
        <mc:AlternateContent xmlns:mc="http://schemas.openxmlformats.org/markup-compatibility/2006">
          <mc:Choice Requires="x14">
            <control shapeId="2123" r:id="rId44" name="Option Button 75">
              <controlPr defaultSize="0" autoFill="0" autoLine="0" autoPict="0">
                <anchor moveWithCells="1">
                  <from>
                    <xdr:col>6</xdr:col>
                    <xdr:colOff>95250</xdr:colOff>
                    <xdr:row>17</xdr:row>
                    <xdr:rowOff>95250</xdr:rowOff>
                  </from>
                  <to>
                    <xdr:col>6</xdr:col>
                    <xdr:colOff>657225</xdr:colOff>
                    <xdr:row>17</xdr:row>
                    <xdr:rowOff>342900</xdr:rowOff>
                  </to>
                </anchor>
              </controlPr>
            </control>
          </mc:Choice>
        </mc:AlternateContent>
        <mc:AlternateContent xmlns:mc="http://schemas.openxmlformats.org/markup-compatibility/2006">
          <mc:Choice Requires="x14">
            <control shapeId="2124" r:id="rId45" name="Option Button 76">
              <controlPr defaultSize="0" autoFill="0" autoLine="0" autoPict="0">
                <anchor moveWithCells="1">
                  <from>
                    <xdr:col>7</xdr:col>
                    <xdr:colOff>85725</xdr:colOff>
                    <xdr:row>17</xdr:row>
                    <xdr:rowOff>95250</xdr:rowOff>
                  </from>
                  <to>
                    <xdr:col>7</xdr:col>
                    <xdr:colOff>676275</xdr:colOff>
                    <xdr:row>17</xdr:row>
                    <xdr:rowOff>352425</xdr:rowOff>
                  </to>
                </anchor>
              </controlPr>
            </control>
          </mc:Choice>
        </mc:AlternateContent>
        <mc:AlternateContent xmlns:mc="http://schemas.openxmlformats.org/markup-compatibility/2006">
          <mc:Choice Requires="x14">
            <control shapeId="2125" r:id="rId46" name="Option Button 77">
              <controlPr defaultSize="0" autoFill="0" autoLine="0" autoPict="0">
                <anchor moveWithCells="1">
                  <from>
                    <xdr:col>8</xdr:col>
                    <xdr:colOff>57150</xdr:colOff>
                    <xdr:row>17</xdr:row>
                    <xdr:rowOff>57150</xdr:rowOff>
                  </from>
                  <to>
                    <xdr:col>8</xdr:col>
                    <xdr:colOff>609600</xdr:colOff>
                    <xdr:row>17</xdr:row>
                    <xdr:rowOff>352425</xdr:rowOff>
                  </to>
                </anchor>
              </controlPr>
            </control>
          </mc:Choice>
        </mc:AlternateContent>
        <mc:AlternateContent xmlns:mc="http://schemas.openxmlformats.org/markup-compatibility/2006">
          <mc:Choice Requires="x14">
            <control shapeId="2126" r:id="rId47" name="Zone de groupe 189">
              <controlPr defaultSize="0" autoFill="0" autoPict="0">
                <anchor moveWithCells="1">
                  <from>
                    <xdr:col>6</xdr:col>
                    <xdr:colOff>28575</xdr:colOff>
                    <xdr:row>18</xdr:row>
                    <xdr:rowOff>38100</xdr:rowOff>
                  </from>
                  <to>
                    <xdr:col>9</xdr:col>
                    <xdr:colOff>752475</xdr:colOff>
                    <xdr:row>18</xdr:row>
                    <xdr:rowOff>381000</xdr:rowOff>
                  </to>
                </anchor>
              </controlPr>
            </control>
          </mc:Choice>
        </mc:AlternateContent>
        <mc:AlternateContent xmlns:mc="http://schemas.openxmlformats.org/markup-compatibility/2006">
          <mc:Choice Requires="x14">
            <control shapeId="2127" r:id="rId48" name="Option Button 79">
              <controlPr defaultSize="0" autoFill="0" autoLine="0" autoPict="0">
                <anchor moveWithCells="1">
                  <from>
                    <xdr:col>6</xdr:col>
                    <xdr:colOff>95250</xdr:colOff>
                    <xdr:row>18</xdr:row>
                    <xdr:rowOff>95250</xdr:rowOff>
                  </from>
                  <to>
                    <xdr:col>6</xdr:col>
                    <xdr:colOff>657225</xdr:colOff>
                    <xdr:row>18</xdr:row>
                    <xdr:rowOff>342900</xdr:rowOff>
                  </to>
                </anchor>
              </controlPr>
            </control>
          </mc:Choice>
        </mc:AlternateContent>
        <mc:AlternateContent xmlns:mc="http://schemas.openxmlformats.org/markup-compatibility/2006">
          <mc:Choice Requires="x14">
            <control shapeId="2128" r:id="rId49" name="Option Button 80">
              <controlPr defaultSize="0" autoFill="0" autoLine="0" autoPict="0">
                <anchor moveWithCells="1">
                  <from>
                    <xdr:col>7</xdr:col>
                    <xdr:colOff>85725</xdr:colOff>
                    <xdr:row>18</xdr:row>
                    <xdr:rowOff>95250</xdr:rowOff>
                  </from>
                  <to>
                    <xdr:col>7</xdr:col>
                    <xdr:colOff>676275</xdr:colOff>
                    <xdr:row>18</xdr:row>
                    <xdr:rowOff>352425</xdr:rowOff>
                  </to>
                </anchor>
              </controlPr>
            </control>
          </mc:Choice>
        </mc:AlternateContent>
        <mc:AlternateContent xmlns:mc="http://schemas.openxmlformats.org/markup-compatibility/2006">
          <mc:Choice Requires="x14">
            <control shapeId="2129" r:id="rId50" name="Option Button 81">
              <controlPr defaultSize="0" autoFill="0" autoLine="0" autoPict="0">
                <anchor moveWithCells="1">
                  <from>
                    <xdr:col>8</xdr:col>
                    <xdr:colOff>57150</xdr:colOff>
                    <xdr:row>18</xdr:row>
                    <xdr:rowOff>57150</xdr:rowOff>
                  </from>
                  <to>
                    <xdr:col>8</xdr:col>
                    <xdr:colOff>609600</xdr:colOff>
                    <xdr:row>18</xdr:row>
                    <xdr:rowOff>352425</xdr:rowOff>
                  </to>
                </anchor>
              </controlPr>
            </control>
          </mc:Choice>
        </mc:AlternateContent>
        <mc:AlternateContent xmlns:mc="http://schemas.openxmlformats.org/markup-compatibility/2006">
          <mc:Choice Requires="x14">
            <control shapeId="2130" r:id="rId51" name="Group Box 82">
              <controlPr defaultSize="0" autoFill="0" autoPict="0">
                <anchor moveWithCells="1">
                  <from>
                    <xdr:col>6</xdr:col>
                    <xdr:colOff>28575</xdr:colOff>
                    <xdr:row>19</xdr:row>
                    <xdr:rowOff>0</xdr:rowOff>
                  </from>
                  <to>
                    <xdr:col>8</xdr:col>
                    <xdr:colOff>733425</xdr:colOff>
                    <xdr:row>19</xdr:row>
                    <xdr:rowOff>342900</xdr:rowOff>
                  </to>
                </anchor>
              </controlPr>
            </control>
          </mc:Choice>
        </mc:AlternateContent>
        <mc:AlternateContent xmlns:mc="http://schemas.openxmlformats.org/markup-compatibility/2006">
          <mc:Choice Requires="x14">
            <control shapeId="2134" r:id="rId52" name="Zone de groupe 190">
              <controlPr defaultSize="0" autoFill="0" autoPict="0">
                <anchor moveWithCells="1">
                  <from>
                    <xdr:col>6</xdr:col>
                    <xdr:colOff>28575</xdr:colOff>
                    <xdr:row>20</xdr:row>
                    <xdr:rowOff>38100</xdr:rowOff>
                  </from>
                  <to>
                    <xdr:col>9</xdr:col>
                    <xdr:colOff>752475</xdr:colOff>
                    <xdr:row>20</xdr:row>
                    <xdr:rowOff>381000</xdr:rowOff>
                  </to>
                </anchor>
              </controlPr>
            </control>
          </mc:Choice>
        </mc:AlternateContent>
        <mc:AlternateContent xmlns:mc="http://schemas.openxmlformats.org/markup-compatibility/2006">
          <mc:Choice Requires="x14">
            <control shapeId="2135" r:id="rId53" name="Option Button 87">
              <controlPr defaultSize="0" autoFill="0" autoLine="0" autoPict="0">
                <anchor moveWithCells="1">
                  <from>
                    <xdr:col>6</xdr:col>
                    <xdr:colOff>95250</xdr:colOff>
                    <xdr:row>20</xdr:row>
                    <xdr:rowOff>95250</xdr:rowOff>
                  </from>
                  <to>
                    <xdr:col>6</xdr:col>
                    <xdr:colOff>657225</xdr:colOff>
                    <xdr:row>20</xdr:row>
                    <xdr:rowOff>342900</xdr:rowOff>
                  </to>
                </anchor>
              </controlPr>
            </control>
          </mc:Choice>
        </mc:AlternateContent>
        <mc:AlternateContent xmlns:mc="http://schemas.openxmlformats.org/markup-compatibility/2006">
          <mc:Choice Requires="x14">
            <control shapeId="2136" r:id="rId54" name="Option Button 88">
              <controlPr defaultSize="0" autoFill="0" autoLine="0" autoPict="0">
                <anchor moveWithCells="1">
                  <from>
                    <xdr:col>7</xdr:col>
                    <xdr:colOff>85725</xdr:colOff>
                    <xdr:row>20</xdr:row>
                    <xdr:rowOff>95250</xdr:rowOff>
                  </from>
                  <to>
                    <xdr:col>7</xdr:col>
                    <xdr:colOff>676275</xdr:colOff>
                    <xdr:row>20</xdr:row>
                    <xdr:rowOff>352425</xdr:rowOff>
                  </to>
                </anchor>
              </controlPr>
            </control>
          </mc:Choice>
        </mc:AlternateContent>
        <mc:AlternateContent xmlns:mc="http://schemas.openxmlformats.org/markup-compatibility/2006">
          <mc:Choice Requires="x14">
            <control shapeId="2137" r:id="rId55" name="Option Button 89">
              <controlPr defaultSize="0" autoFill="0" autoLine="0" autoPict="0">
                <anchor moveWithCells="1">
                  <from>
                    <xdr:col>8</xdr:col>
                    <xdr:colOff>57150</xdr:colOff>
                    <xdr:row>20</xdr:row>
                    <xdr:rowOff>57150</xdr:rowOff>
                  </from>
                  <to>
                    <xdr:col>8</xdr:col>
                    <xdr:colOff>609600</xdr:colOff>
                    <xdr:row>20</xdr:row>
                    <xdr:rowOff>352425</xdr:rowOff>
                  </to>
                </anchor>
              </controlPr>
            </control>
          </mc:Choice>
        </mc:AlternateContent>
        <mc:AlternateContent xmlns:mc="http://schemas.openxmlformats.org/markup-compatibility/2006">
          <mc:Choice Requires="x14">
            <control shapeId="2138" r:id="rId56" name="Zone de groupe 191">
              <controlPr defaultSize="0" autoFill="0" autoPict="0">
                <anchor moveWithCells="1">
                  <from>
                    <xdr:col>6</xdr:col>
                    <xdr:colOff>28575</xdr:colOff>
                    <xdr:row>22</xdr:row>
                    <xdr:rowOff>38100</xdr:rowOff>
                  </from>
                  <to>
                    <xdr:col>9</xdr:col>
                    <xdr:colOff>704850</xdr:colOff>
                    <xdr:row>22</xdr:row>
                    <xdr:rowOff>371475</xdr:rowOff>
                  </to>
                </anchor>
              </controlPr>
            </control>
          </mc:Choice>
        </mc:AlternateContent>
        <mc:AlternateContent xmlns:mc="http://schemas.openxmlformats.org/markup-compatibility/2006">
          <mc:Choice Requires="x14">
            <control shapeId="2139" r:id="rId57" name="Option Button 91">
              <controlPr defaultSize="0" autoFill="0" autoLine="0" autoPict="0">
                <anchor moveWithCells="1">
                  <from>
                    <xdr:col>6</xdr:col>
                    <xdr:colOff>95250</xdr:colOff>
                    <xdr:row>22</xdr:row>
                    <xdr:rowOff>95250</xdr:rowOff>
                  </from>
                  <to>
                    <xdr:col>6</xdr:col>
                    <xdr:colOff>657225</xdr:colOff>
                    <xdr:row>22</xdr:row>
                    <xdr:rowOff>219075</xdr:rowOff>
                  </to>
                </anchor>
              </controlPr>
            </control>
          </mc:Choice>
        </mc:AlternateContent>
        <mc:AlternateContent xmlns:mc="http://schemas.openxmlformats.org/markup-compatibility/2006">
          <mc:Choice Requires="x14">
            <control shapeId="2140" r:id="rId58" name="Option Button 92">
              <controlPr defaultSize="0" autoFill="0" autoLine="0" autoPict="0">
                <anchor moveWithCells="1">
                  <from>
                    <xdr:col>7</xdr:col>
                    <xdr:colOff>85725</xdr:colOff>
                    <xdr:row>22</xdr:row>
                    <xdr:rowOff>95250</xdr:rowOff>
                  </from>
                  <to>
                    <xdr:col>7</xdr:col>
                    <xdr:colOff>676275</xdr:colOff>
                    <xdr:row>22</xdr:row>
                    <xdr:rowOff>228600</xdr:rowOff>
                  </to>
                </anchor>
              </controlPr>
            </control>
          </mc:Choice>
        </mc:AlternateContent>
        <mc:AlternateContent xmlns:mc="http://schemas.openxmlformats.org/markup-compatibility/2006">
          <mc:Choice Requires="x14">
            <control shapeId="2141" r:id="rId59" name="Option Button 93">
              <controlPr defaultSize="0" autoFill="0" autoLine="0" autoPict="0">
                <anchor moveWithCells="1">
                  <from>
                    <xdr:col>8</xdr:col>
                    <xdr:colOff>57150</xdr:colOff>
                    <xdr:row>22</xdr:row>
                    <xdr:rowOff>57150</xdr:rowOff>
                  </from>
                  <to>
                    <xdr:col>8</xdr:col>
                    <xdr:colOff>609600</xdr:colOff>
                    <xdr:row>22</xdr:row>
                    <xdr:rowOff>228600</xdr:rowOff>
                  </to>
                </anchor>
              </controlPr>
            </control>
          </mc:Choice>
        </mc:AlternateContent>
        <mc:AlternateContent xmlns:mc="http://schemas.openxmlformats.org/markup-compatibility/2006">
          <mc:Choice Requires="x14">
            <control shapeId="2142" r:id="rId60" name="Zone de groupe 192">
              <controlPr defaultSize="0" autoFill="0" autoPict="0">
                <anchor moveWithCells="1">
                  <from>
                    <xdr:col>6</xdr:col>
                    <xdr:colOff>28575</xdr:colOff>
                    <xdr:row>23</xdr:row>
                    <xdr:rowOff>38100</xdr:rowOff>
                  </from>
                  <to>
                    <xdr:col>9</xdr:col>
                    <xdr:colOff>723900</xdr:colOff>
                    <xdr:row>23</xdr:row>
                    <xdr:rowOff>381000</xdr:rowOff>
                  </to>
                </anchor>
              </controlPr>
            </control>
          </mc:Choice>
        </mc:AlternateContent>
        <mc:AlternateContent xmlns:mc="http://schemas.openxmlformats.org/markup-compatibility/2006">
          <mc:Choice Requires="x14">
            <control shapeId="2143" r:id="rId61" name="Option Button 95">
              <controlPr defaultSize="0" autoFill="0" autoLine="0" autoPict="0">
                <anchor moveWithCells="1">
                  <from>
                    <xdr:col>6</xdr:col>
                    <xdr:colOff>95250</xdr:colOff>
                    <xdr:row>23</xdr:row>
                    <xdr:rowOff>95250</xdr:rowOff>
                  </from>
                  <to>
                    <xdr:col>6</xdr:col>
                    <xdr:colOff>657225</xdr:colOff>
                    <xdr:row>23</xdr:row>
                    <xdr:rowOff>342900</xdr:rowOff>
                  </to>
                </anchor>
              </controlPr>
            </control>
          </mc:Choice>
        </mc:AlternateContent>
        <mc:AlternateContent xmlns:mc="http://schemas.openxmlformats.org/markup-compatibility/2006">
          <mc:Choice Requires="x14">
            <control shapeId="2144" r:id="rId62" name="Option Button 96">
              <controlPr defaultSize="0" autoFill="0" autoLine="0" autoPict="0">
                <anchor moveWithCells="1">
                  <from>
                    <xdr:col>7</xdr:col>
                    <xdr:colOff>85725</xdr:colOff>
                    <xdr:row>23</xdr:row>
                    <xdr:rowOff>95250</xdr:rowOff>
                  </from>
                  <to>
                    <xdr:col>7</xdr:col>
                    <xdr:colOff>676275</xdr:colOff>
                    <xdr:row>23</xdr:row>
                    <xdr:rowOff>352425</xdr:rowOff>
                  </to>
                </anchor>
              </controlPr>
            </control>
          </mc:Choice>
        </mc:AlternateContent>
        <mc:AlternateContent xmlns:mc="http://schemas.openxmlformats.org/markup-compatibility/2006">
          <mc:Choice Requires="x14">
            <control shapeId="2145" r:id="rId63" name="Option Button 97">
              <controlPr defaultSize="0" autoFill="0" autoLine="0" autoPict="0">
                <anchor moveWithCells="1">
                  <from>
                    <xdr:col>8</xdr:col>
                    <xdr:colOff>57150</xdr:colOff>
                    <xdr:row>23</xdr:row>
                    <xdr:rowOff>57150</xdr:rowOff>
                  </from>
                  <to>
                    <xdr:col>8</xdr:col>
                    <xdr:colOff>609600</xdr:colOff>
                    <xdr:row>23</xdr:row>
                    <xdr:rowOff>352425</xdr:rowOff>
                  </to>
                </anchor>
              </controlPr>
            </control>
          </mc:Choice>
        </mc:AlternateContent>
        <mc:AlternateContent xmlns:mc="http://schemas.openxmlformats.org/markup-compatibility/2006">
          <mc:Choice Requires="x14">
            <control shapeId="2146" r:id="rId64" name="Zone de groupe 193">
              <controlPr defaultSize="0" autoFill="0" autoPict="0">
                <anchor moveWithCells="1">
                  <from>
                    <xdr:col>6</xdr:col>
                    <xdr:colOff>28575</xdr:colOff>
                    <xdr:row>24</xdr:row>
                    <xdr:rowOff>38100</xdr:rowOff>
                  </from>
                  <to>
                    <xdr:col>9</xdr:col>
                    <xdr:colOff>723900</xdr:colOff>
                    <xdr:row>24</xdr:row>
                    <xdr:rowOff>409575</xdr:rowOff>
                  </to>
                </anchor>
              </controlPr>
            </control>
          </mc:Choice>
        </mc:AlternateContent>
        <mc:AlternateContent xmlns:mc="http://schemas.openxmlformats.org/markup-compatibility/2006">
          <mc:Choice Requires="x14">
            <control shapeId="2147" r:id="rId65" name="Option Button 99">
              <controlPr defaultSize="0" autoFill="0" autoLine="0" autoPict="0">
                <anchor moveWithCells="1">
                  <from>
                    <xdr:col>6</xdr:col>
                    <xdr:colOff>95250</xdr:colOff>
                    <xdr:row>24</xdr:row>
                    <xdr:rowOff>95250</xdr:rowOff>
                  </from>
                  <to>
                    <xdr:col>6</xdr:col>
                    <xdr:colOff>657225</xdr:colOff>
                    <xdr:row>24</xdr:row>
                    <xdr:rowOff>219075</xdr:rowOff>
                  </to>
                </anchor>
              </controlPr>
            </control>
          </mc:Choice>
        </mc:AlternateContent>
        <mc:AlternateContent xmlns:mc="http://schemas.openxmlformats.org/markup-compatibility/2006">
          <mc:Choice Requires="x14">
            <control shapeId="2148" r:id="rId66" name="Option Button 100">
              <controlPr defaultSize="0" autoFill="0" autoLine="0" autoPict="0">
                <anchor moveWithCells="1">
                  <from>
                    <xdr:col>7</xdr:col>
                    <xdr:colOff>85725</xdr:colOff>
                    <xdr:row>24</xdr:row>
                    <xdr:rowOff>95250</xdr:rowOff>
                  </from>
                  <to>
                    <xdr:col>7</xdr:col>
                    <xdr:colOff>676275</xdr:colOff>
                    <xdr:row>24</xdr:row>
                    <xdr:rowOff>228600</xdr:rowOff>
                  </to>
                </anchor>
              </controlPr>
            </control>
          </mc:Choice>
        </mc:AlternateContent>
        <mc:AlternateContent xmlns:mc="http://schemas.openxmlformats.org/markup-compatibility/2006">
          <mc:Choice Requires="x14">
            <control shapeId="2149" r:id="rId67" name="Option Button 101">
              <controlPr defaultSize="0" autoFill="0" autoLine="0" autoPict="0">
                <anchor moveWithCells="1">
                  <from>
                    <xdr:col>8</xdr:col>
                    <xdr:colOff>57150</xdr:colOff>
                    <xdr:row>24</xdr:row>
                    <xdr:rowOff>57150</xdr:rowOff>
                  </from>
                  <to>
                    <xdr:col>8</xdr:col>
                    <xdr:colOff>609600</xdr:colOff>
                    <xdr:row>24</xdr:row>
                    <xdr:rowOff>228600</xdr:rowOff>
                  </to>
                </anchor>
              </controlPr>
            </control>
          </mc:Choice>
        </mc:AlternateContent>
        <mc:AlternateContent xmlns:mc="http://schemas.openxmlformats.org/markup-compatibility/2006">
          <mc:Choice Requires="x14">
            <control shapeId="2150" r:id="rId68" name="Zone de groupe 194">
              <controlPr defaultSize="0" autoFill="0" autoPict="0">
                <anchor moveWithCells="1">
                  <from>
                    <xdr:col>6</xdr:col>
                    <xdr:colOff>28575</xdr:colOff>
                    <xdr:row>25</xdr:row>
                    <xdr:rowOff>38100</xdr:rowOff>
                  </from>
                  <to>
                    <xdr:col>9</xdr:col>
                    <xdr:colOff>742950</xdr:colOff>
                    <xdr:row>25</xdr:row>
                    <xdr:rowOff>342900</xdr:rowOff>
                  </to>
                </anchor>
              </controlPr>
            </control>
          </mc:Choice>
        </mc:AlternateContent>
        <mc:AlternateContent xmlns:mc="http://schemas.openxmlformats.org/markup-compatibility/2006">
          <mc:Choice Requires="x14">
            <control shapeId="2151" r:id="rId69" name="Option Button 103">
              <controlPr defaultSize="0" autoFill="0" autoLine="0" autoPict="0">
                <anchor moveWithCells="1">
                  <from>
                    <xdr:col>6</xdr:col>
                    <xdr:colOff>95250</xdr:colOff>
                    <xdr:row>25</xdr:row>
                    <xdr:rowOff>95250</xdr:rowOff>
                  </from>
                  <to>
                    <xdr:col>6</xdr:col>
                    <xdr:colOff>657225</xdr:colOff>
                    <xdr:row>25</xdr:row>
                    <xdr:rowOff>219075</xdr:rowOff>
                  </to>
                </anchor>
              </controlPr>
            </control>
          </mc:Choice>
        </mc:AlternateContent>
        <mc:AlternateContent xmlns:mc="http://schemas.openxmlformats.org/markup-compatibility/2006">
          <mc:Choice Requires="x14">
            <control shapeId="2152" r:id="rId70" name="Option Button 104">
              <controlPr defaultSize="0" autoFill="0" autoLine="0" autoPict="0">
                <anchor moveWithCells="1">
                  <from>
                    <xdr:col>7</xdr:col>
                    <xdr:colOff>85725</xdr:colOff>
                    <xdr:row>25</xdr:row>
                    <xdr:rowOff>95250</xdr:rowOff>
                  </from>
                  <to>
                    <xdr:col>7</xdr:col>
                    <xdr:colOff>676275</xdr:colOff>
                    <xdr:row>25</xdr:row>
                    <xdr:rowOff>228600</xdr:rowOff>
                  </to>
                </anchor>
              </controlPr>
            </control>
          </mc:Choice>
        </mc:AlternateContent>
        <mc:AlternateContent xmlns:mc="http://schemas.openxmlformats.org/markup-compatibility/2006">
          <mc:Choice Requires="x14">
            <control shapeId="2153" r:id="rId71" name="Option Button 105">
              <controlPr defaultSize="0" autoFill="0" autoLine="0" autoPict="0">
                <anchor moveWithCells="1">
                  <from>
                    <xdr:col>8</xdr:col>
                    <xdr:colOff>57150</xdr:colOff>
                    <xdr:row>25</xdr:row>
                    <xdr:rowOff>57150</xdr:rowOff>
                  </from>
                  <to>
                    <xdr:col>8</xdr:col>
                    <xdr:colOff>609600</xdr:colOff>
                    <xdr:row>25</xdr:row>
                    <xdr:rowOff>228600</xdr:rowOff>
                  </to>
                </anchor>
              </controlPr>
            </control>
          </mc:Choice>
        </mc:AlternateContent>
        <mc:AlternateContent xmlns:mc="http://schemas.openxmlformats.org/markup-compatibility/2006">
          <mc:Choice Requires="x14">
            <control shapeId="2154" r:id="rId72" name="Zone de groupe 195">
              <controlPr defaultSize="0" autoFill="0" autoPict="0">
                <anchor moveWithCells="1">
                  <from>
                    <xdr:col>6</xdr:col>
                    <xdr:colOff>28575</xdr:colOff>
                    <xdr:row>26</xdr:row>
                    <xdr:rowOff>38100</xdr:rowOff>
                  </from>
                  <to>
                    <xdr:col>9</xdr:col>
                    <xdr:colOff>733425</xdr:colOff>
                    <xdr:row>26</xdr:row>
                    <xdr:rowOff>381000</xdr:rowOff>
                  </to>
                </anchor>
              </controlPr>
            </control>
          </mc:Choice>
        </mc:AlternateContent>
        <mc:AlternateContent xmlns:mc="http://schemas.openxmlformats.org/markup-compatibility/2006">
          <mc:Choice Requires="x14">
            <control shapeId="2155" r:id="rId73" name="Option Button 107">
              <controlPr defaultSize="0" autoFill="0" autoLine="0" autoPict="0">
                <anchor moveWithCells="1">
                  <from>
                    <xdr:col>6</xdr:col>
                    <xdr:colOff>95250</xdr:colOff>
                    <xdr:row>26</xdr:row>
                    <xdr:rowOff>95250</xdr:rowOff>
                  </from>
                  <to>
                    <xdr:col>6</xdr:col>
                    <xdr:colOff>657225</xdr:colOff>
                    <xdr:row>26</xdr:row>
                    <xdr:rowOff>342900</xdr:rowOff>
                  </to>
                </anchor>
              </controlPr>
            </control>
          </mc:Choice>
        </mc:AlternateContent>
        <mc:AlternateContent xmlns:mc="http://schemas.openxmlformats.org/markup-compatibility/2006">
          <mc:Choice Requires="x14">
            <control shapeId="2156" r:id="rId74" name="Option Button 108">
              <controlPr defaultSize="0" autoFill="0" autoLine="0" autoPict="0">
                <anchor moveWithCells="1">
                  <from>
                    <xdr:col>7</xdr:col>
                    <xdr:colOff>85725</xdr:colOff>
                    <xdr:row>26</xdr:row>
                    <xdr:rowOff>95250</xdr:rowOff>
                  </from>
                  <to>
                    <xdr:col>7</xdr:col>
                    <xdr:colOff>676275</xdr:colOff>
                    <xdr:row>26</xdr:row>
                    <xdr:rowOff>352425</xdr:rowOff>
                  </to>
                </anchor>
              </controlPr>
            </control>
          </mc:Choice>
        </mc:AlternateContent>
        <mc:AlternateContent xmlns:mc="http://schemas.openxmlformats.org/markup-compatibility/2006">
          <mc:Choice Requires="x14">
            <control shapeId="2157" r:id="rId75" name="Option Button 109">
              <controlPr defaultSize="0" autoFill="0" autoLine="0" autoPict="0">
                <anchor moveWithCells="1">
                  <from>
                    <xdr:col>8</xdr:col>
                    <xdr:colOff>57150</xdr:colOff>
                    <xdr:row>26</xdr:row>
                    <xdr:rowOff>57150</xdr:rowOff>
                  </from>
                  <to>
                    <xdr:col>8</xdr:col>
                    <xdr:colOff>609600</xdr:colOff>
                    <xdr:row>26</xdr:row>
                    <xdr:rowOff>352425</xdr:rowOff>
                  </to>
                </anchor>
              </controlPr>
            </control>
          </mc:Choice>
        </mc:AlternateContent>
        <mc:AlternateContent xmlns:mc="http://schemas.openxmlformats.org/markup-compatibility/2006">
          <mc:Choice Requires="x14">
            <control shapeId="2159" r:id="rId76" name="Option Button 111">
              <controlPr defaultSize="0" autoFill="0" autoLine="0" autoPict="0">
                <anchor moveWithCells="1">
                  <from>
                    <xdr:col>9</xdr:col>
                    <xdr:colOff>57150</xdr:colOff>
                    <xdr:row>4</xdr:row>
                    <xdr:rowOff>57150</xdr:rowOff>
                  </from>
                  <to>
                    <xdr:col>9</xdr:col>
                    <xdr:colOff>647700</xdr:colOff>
                    <xdr:row>4</xdr:row>
                    <xdr:rowOff>276225</xdr:rowOff>
                  </to>
                </anchor>
              </controlPr>
            </control>
          </mc:Choice>
        </mc:AlternateContent>
        <mc:AlternateContent xmlns:mc="http://schemas.openxmlformats.org/markup-compatibility/2006">
          <mc:Choice Requires="x14">
            <control shapeId="2160" r:id="rId77" name="Option Button 112">
              <controlPr defaultSize="0" autoFill="0" autoLine="0" autoPict="0">
                <anchor moveWithCells="1">
                  <from>
                    <xdr:col>9</xdr:col>
                    <xdr:colOff>66675</xdr:colOff>
                    <xdr:row>6</xdr:row>
                    <xdr:rowOff>85725</xdr:rowOff>
                  </from>
                  <to>
                    <xdr:col>9</xdr:col>
                    <xdr:colOff>657225</xdr:colOff>
                    <xdr:row>6</xdr:row>
                    <xdr:rowOff>323850</xdr:rowOff>
                  </to>
                </anchor>
              </controlPr>
            </control>
          </mc:Choice>
        </mc:AlternateContent>
        <mc:AlternateContent xmlns:mc="http://schemas.openxmlformats.org/markup-compatibility/2006">
          <mc:Choice Requires="x14">
            <control shapeId="2161" r:id="rId78" name="Option Button 113">
              <controlPr defaultSize="0" autoFill="0" autoLine="0" autoPict="0">
                <anchor moveWithCells="1">
                  <from>
                    <xdr:col>9</xdr:col>
                    <xdr:colOff>95250</xdr:colOff>
                    <xdr:row>7</xdr:row>
                    <xdr:rowOff>47625</xdr:rowOff>
                  </from>
                  <to>
                    <xdr:col>9</xdr:col>
                    <xdr:colOff>628650</xdr:colOff>
                    <xdr:row>7</xdr:row>
                    <xdr:rowOff>266700</xdr:rowOff>
                  </to>
                </anchor>
              </controlPr>
            </control>
          </mc:Choice>
        </mc:AlternateContent>
        <mc:AlternateContent xmlns:mc="http://schemas.openxmlformats.org/markup-compatibility/2006">
          <mc:Choice Requires="x14">
            <control shapeId="2163" r:id="rId79" name="Option Button 115">
              <controlPr defaultSize="0" autoFill="0" autoLine="0" autoPict="0">
                <anchor moveWithCells="1">
                  <from>
                    <xdr:col>9</xdr:col>
                    <xdr:colOff>66675</xdr:colOff>
                    <xdr:row>10</xdr:row>
                    <xdr:rowOff>66675</xdr:rowOff>
                  </from>
                  <to>
                    <xdr:col>9</xdr:col>
                    <xdr:colOff>676275</xdr:colOff>
                    <xdr:row>10</xdr:row>
                    <xdr:rowOff>361950</xdr:rowOff>
                  </to>
                </anchor>
              </controlPr>
            </control>
          </mc:Choice>
        </mc:AlternateContent>
        <mc:AlternateContent xmlns:mc="http://schemas.openxmlformats.org/markup-compatibility/2006">
          <mc:Choice Requires="x14">
            <control shapeId="2164" r:id="rId80" name="Option Button 116">
              <controlPr defaultSize="0" autoFill="0" autoLine="0" autoPict="0">
                <anchor moveWithCells="1">
                  <from>
                    <xdr:col>9</xdr:col>
                    <xdr:colOff>66675</xdr:colOff>
                    <xdr:row>11</xdr:row>
                    <xdr:rowOff>114300</xdr:rowOff>
                  </from>
                  <to>
                    <xdr:col>9</xdr:col>
                    <xdr:colOff>676275</xdr:colOff>
                    <xdr:row>11</xdr:row>
                    <xdr:rowOff>447675</xdr:rowOff>
                  </to>
                </anchor>
              </controlPr>
            </control>
          </mc:Choice>
        </mc:AlternateContent>
        <mc:AlternateContent xmlns:mc="http://schemas.openxmlformats.org/markup-compatibility/2006">
          <mc:Choice Requires="x14">
            <control shapeId="2165" r:id="rId81" name="Option Button 117">
              <controlPr defaultSize="0" autoFill="0" autoLine="0" autoPict="0">
                <anchor moveWithCells="1">
                  <from>
                    <xdr:col>9</xdr:col>
                    <xdr:colOff>57150</xdr:colOff>
                    <xdr:row>12</xdr:row>
                    <xdr:rowOff>57150</xdr:rowOff>
                  </from>
                  <to>
                    <xdr:col>9</xdr:col>
                    <xdr:colOff>609600</xdr:colOff>
                    <xdr:row>12</xdr:row>
                    <xdr:rowOff>352425</xdr:rowOff>
                  </to>
                </anchor>
              </controlPr>
            </control>
          </mc:Choice>
        </mc:AlternateContent>
        <mc:AlternateContent xmlns:mc="http://schemas.openxmlformats.org/markup-compatibility/2006">
          <mc:Choice Requires="x14">
            <control shapeId="2166" r:id="rId82" name="Option Button 118">
              <controlPr defaultSize="0" autoFill="0" autoLine="0" autoPict="0">
                <anchor moveWithCells="1">
                  <from>
                    <xdr:col>9</xdr:col>
                    <xdr:colOff>57150</xdr:colOff>
                    <xdr:row>13</xdr:row>
                    <xdr:rowOff>57150</xdr:rowOff>
                  </from>
                  <to>
                    <xdr:col>9</xdr:col>
                    <xdr:colOff>609600</xdr:colOff>
                    <xdr:row>13</xdr:row>
                    <xdr:rowOff>352425</xdr:rowOff>
                  </to>
                </anchor>
              </controlPr>
            </control>
          </mc:Choice>
        </mc:AlternateContent>
        <mc:AlternateContent xmlns:mc="http://schemas.openxmlformats.org/markup-compatibility/2006">
          <mc:Choice Requires="x14">
            <control shapeId="2167" r:id="rId83" name="Option Button 119">
              <controlPr defaultSize="0" autoFill="0" autoLine="0" autoPict="0">
                <anchor moveWithCells="1">
                  <from>
                    <xdr:col>9</xdr:col>
                    <xdr:colOff>57150</xdr:colOff>
                    <xdr:row>14</xdr:row>
                    <xdr:rowOff>57150</xdr:rowOff>
                  </from>
                  <to>
                    <xdr:col>9</xdr:col>
                    <xdr:colOff>609600</xdr:colOff>
                    <xdr:row>14</xdr:row>
                    <xdr:rowOff>352425</xdr:rowOff>
                  </to>
                </anchor>
              </controlPr>
            </control>
          </mc:Choice>
        </mc:AlternateContent>
        <mc:AlternateContent xmlns:mc="http://schemas.openxmlformats.org/markup-compatibility/2006">
          <mc:Choice Requires="x14">
            <control shapeId="2168" r:id="rId84" name="Option Button 120">
              <controlPr defaultSize="0" autoFill="0" autoLine="0" autoPict="0">
                <anchor moveWithCells="1">
                  <from>
                    <xdr:col>9</xdr:col>
                    <xdr:colOff>57150</xdr:colOff>
                    <xdr:row>16</xdr:row>
                    <xdr:rowOff>57150</xdr:rowOff>
                  </from>
                  <to>
                    <xdr:col>9</xdr:col>
                    <xdr:colOff>609600</xdr:colOff>
                    <xdr:row>16</xdr:row>
                    <xdr:rowOff>352425</xdr:rowOff>
                  </to>
                </anchor>
              </controlPr>
            </control>
          </mc:Choice>
        </mc:AlternateContent>
        <mc:AlternateContent xmlns:mc="http://schemas.openxmlformats.org/markup-compatibility/2006">
          <mc:Choice Requires="x14">
            <control shapeId="2169" r:id="rId85" name="Option Button 121">
              <controlPr defaultSize="0" autoFill="0" autoLine="0" autoPict="0">
                <anchor moveWithCells="1">
                  <from>
                    <xdr:col>9</xdr:col>
                    <xdr:colOff>57150</xdr:colOff>
                    <xdr:row>17</xdr:row>
                    <xdr:rowOff>57150</xdr:rowOff>
                  </from>
                  <to>
                    <xdr:col>9</xdr:col>
                    <xdr:colOff>609600</xdr:colOff>
                    <xdr:row>17</xdr:row>
                    <xdr:rowOff>352425</xdr:rowOff>
                  </to>
                </anchor>
              </controlPr>
            </control>
          </mc:Choice>
        </mc:AlternateContent>
        <mc:AlternateContent xmlns:mc="http://schemas.openxmlformats.org/markup-compatibility/2006">
          <mc:Choice Requires="x14">
            <control shapeId="2170" r:id="rId86" name="Option Button 122">
              <controlPr defaultSize="0" autoFill="0" autoLine="0" autoPict="0">
                <anchor moveWithCells="1">
                  <from>
                    <xdr:col>9</xdr:col>
                    <xdr:colOff>57150</xdr:colOff>
                    <xdr:row>18</xdr:row>
                    <xdr:rowOff>57150</xdr:rowOff>
                  </from>
                  <to>
                    <xdr:col>9</xdr:col>
                    <xdr:colOff>609600</xdr:colOff>
                    <xdr:row>18</xdr:row>
                    <xdr:rowOff>352425</xdr:rowOff>
                  </to>
                </anchor>
              </controlPr>
            </control>
          </mc:Choice>
        </mc:AlternateContent>
        <mc:AlternateContent xmlns:mc="http://schemas.openxmlformats.org/markup-compatibility/2006">
          <mc:Choice Requires="x14">
            <control shapeId="2171" r:id="rId87" name="Option Button 123">
              <controlPr defaultSize="0" autoFill="0" autoLine="0" autoPict="0">
                <anchor moveWithCells="1">
                  <from>
                    <xdr:col>9</xdr:col>
                    <xdr:colOff>57150</xdr:colOff>
                    <xdr:row>20</xdr:row>
                    <xdr:rowOff>57150</xdr:rowOff>
                  </from>
                  <to>
                    <xdr:col>9</xdr:col>
                    <xdr:colOff>609600</xdr:colOff>
                    <xdr:row>20</xdr:row>
                    <xdr:rowOff>352425</xdr:rowOff>
                  </to>
                </anchor>
              </controlPr>
            </control>
          </mc:Choice>
        </mc:AlternateContent>
        <mc:AlternateContent xmlns:mc="http://schemas.openxmlformats.org/markup-compatibility/2006">
          <mc:Choice Requires="x14">
            <control shapeId="2172" r:id="rId88" name="Option Button 124">
              <controlPr defaultSize="0" autoFill="0" autoLine="0" autoPict="0">
                <anchor moveWithCells="1">
                  <from>
                    <xdr:col>9</xdr:col>
                    <xdr:colOff>57150</xdr:colOff>
                    <xdr:row>22</xdr:row>
                    <xdr:rowOff>57150</xdr:rowOff>
                  </from>
                  <to>
                    <xdr:col>9</xdr:col>
                    <xdr:colOff>609600</xdr:colOff>
                    <xdr:row>22</xdr:row>
                    <xdr:rowOff>228600</xdr:rowOff>
                  </to>
                </anchor>
              </controlPr>
            </control>
          </mc:Choice>
        </mc:AlternateContent>
        <mc:AlternateContent xmlns:mc="http://schemas.openxmlformats.org/markup-compatibility/2006">
          <mc:Choice Requires="x14">
            <control shapeId="2173" r:id="rId89" name="Option Button 125">
              <controlPr defaultSize="0" autoFill="0" autoLine="0" autoPict="0">
                <anchor moveWithCells="1">
                  <from>
                    <xdr:col>9</xdr:col>
                    <xdr:colOff>57150</xdr:colOff>
                    <xdr:row>23</xdr:row>
                    <xdr:rowOff>57150</xdr:rowOff>
                  </from>
                  <to>
                    <xdr:col>9</xdr:col>
                    <xdr:colOff>609600</xdr:colOff>
                    <xdr:row>23</xdr:row>
                    <xdr:rowOff>352425</xdr:rowOff>
                  </to>
                </anchor>
              </controlPr>
            </control>
          </mc:Choice>
        </mc:AlternateContent>
        <mc:AlternateContent xmlns:mc="http://schemas.openxmlformats.org/markup-compatibility/2006">
          <mc:Choice Requires="x14">
            <control shapeId="2174" r:id="rId90" name="Option Button 126">
              <controlPr defaultSize="0" autoFill="0" autoLine="0" autoPict="0">
                <anchor moveWithCells="1">
                  <from>
                    <xdr:col>9</xdr:col>
                    <xdr:colOff>57150</xdr:colOff>
                    <xdr:row>24</xdr:row>
                    <xdr:rowOff>57150</xdr:rowOff>
                  </from>
                  <to>
                    <xdr:col>9</xdr:col>
                    <xdr:colOff>609600</xdr:colOff>
                    <xdr:row>24</xdr:row>
                    <xdr:rowOff>228600</xdr:rowOff>
                  </to>
                </anchor>
              </controlPr>
            </control>
          </mc:Choice>
        </mc:AlternateContent>
        <mc:AlternateContent xmlns:mc="http://schemas.openxmlformats.org/markup-compatibility/2006">
          <mc:Choice Requires="x14">
            <control shapeId="2175" r:id="rId91" name="Option Button 127">
              <controlPr defaultSize="0" autoFill="0" autoLine="0" autoPict="0">
                <anchor moveWithCells="1">
                  <from>
                    <xdr:col>9</xdr:col>
                    <xdr:colOff>57150</xdr:colOff>
                    <xdr:row>25</xdr:row>
                    <xdr:rowOff>57150</xdr:rowOff>
                  </from>
                  <to>
                    <xdr:col>9</xdr:col>
                    <xdr:colOff>609600</xdr:colOff>
                    <xdr:row>25</xdr:row>
                    <xdr:rowOff>228600</xdr:rowOff>
                  </to>
                </anchor>
              </controlPr>
            </control>
          </mc:Choice>
        </mc:AlternateContent>
        <mc:AlternateContent xmlns:mc="http://schemas.openxmlformats.org/markup-compatibility/2006">
          <mc:Choice Requires="x14">
            <control shapeId="2176" r:id="rId92" name="Option Button 128">
              <controlPr defaultSize="0" autoFill="0" autoLine="0" autoPict="0">
                <anchor moveWithCells="1">
                  <from>
                    <xdr:col>9</xdr:col>
                    <xdr:colOff>57150</xdr:colOff>
                    <xdr:row>26</xdr:row>
                    <xdr:rowOff>57150</xdr:rowOff>
                  </from>
                  <to>
                    <xdr:col>9</xdr:col>
                    <xdr:colOff>609600</xdr:colOff>
                    <xdr:row>26</xdr:row>
                    <xdr:rowOff>352425</xdr:rowOff>
                  </to>
                </anchor>
              </controlPr>
            </control>
          </mc:Choice>
        </mc:AlternateContent>
        <mc:AlternateContent xmlns:mc="http://schemas.openxmlformats.org/markup-compatibility/2006">
          <mc:Choice Requires="x14">
            <control shapeId="2177" r:id="rId93" name="Option Button 129">
              <controlPr defaultSize="0" autoFill="0" autoLine="0" autoPict="0">
                <anchor moveWithCells="1">
                  <from>
                    <xdr:col>8</xdr:col>
                    <xdr:colOff>19050</xdr:colOff>
                    <xdr:row>9</xdr:row>
                    <xdr:rowOff>57150</xdr:rowOff>
                  </from>
                  <to>
                    <xdr:col>8</xdr:col>
                    <xdr:colOff>695325</xdr:colOff>
                    <xdr:row>9</xdr:row>
                    <xdr:rowOff>276225</xdr:rowOff>
                  </to>
                </anchor>
              </controlPr>
            </control>
          </mc:Choice>
        </mc:AlternateContent>
        <mc:AlternateContent xmlns:mc="http://schemas.openxmlformats.org/markup-compatibility/2006">
          <mc:Choice Requires="x14">
            <control shapeId="2178" r:id="rId94" name="Option Button 130">
              <controlPr defaultSize="0" autoFill="0" autoLine="0" autoPict="0">
                <anchor moveWithCells="1">
                  <from>
                    <xdr:col>9</xdr:col>
                    <xdr:colOff>19050</xdr:colOff>
                    <xdr:row>9</xdr:row>
                    <xdr:rowOff>57150</xdr:rowOff>
                  </from>
                  <to>
                    <xdr:col>9</xdr:col>
                    <xdr:colOff>695325</xdr:colOff>
                    <xdr:row>9</xdr:row>
                    <xdr:rowOff>276225</xdr:rowOff>
                  </to>
                </anchor>
              </controlPr>
            </control>
          </mc:Choice>
        </mc:AlternateContent>
        <mc:AlternateContent xmlns:mc="http://schemas.openxmlformats.org/markup-compatibility/2006">
          <mc:Choice Requires="x14">
            <control shapeId="2179" r:id="rId95" name="Group Box 131">
              <controlPr defaultSize="0" autoFill="0" autoPict="0">
                <anchor moveWithCells="1">
                  <from>
                    <xdr:col>6</xdr:col>
                    <xdr:colOff>38100</xdr:colOff>
                    <xdr:row>5</xdr:row>
                    <xdr:rowOff>28575</xdr:rowOff>
                  </from>
                  <to>
                    <xdr:col>9</xdr:col>
                    <xdr:colOff>742950</xdr:colOff>
                    <xdr:row>5</xdr:row>
                    <xdr:rowOff>323850</xdr:rowOff>
                  </to>
                </anchor>
              </controlPr>
            </control>
          </mc:Choice>
        </mc:AlternateContent>
        <mc:AlternateContent xmlns:mc="http://schemas.openxmlformats.org/markup-compatibility/2006">
          <mc:Choice Requires="x14">
            <control shapeId="2180" r:id="rId96" name="Option Button 132">
              <controlPr defaultSize="0" autoFill="0" autoLine="0" autoPict="0">
                <anchor moveWithCells="1">
                  <from>
                    <xdr:col>6</xdr:col>
                    <xdr:colOff>114300</xdr:colOff>
                    <xdr:row>5</xdr:row>
                    <xdr:rowOff>57150</xdr:rowOff>
                  </from>
                  <to>
                    <xdr:col>6</xdr:col>
                    <xdr:colOff>695325</xdr:colOff>
                    <xdr:row>5</xdr:row>
                    <xdr:rowOff>276225</xdr:rowOff>
                  </to>
                </anchor>
              </controlPr>
            </control>
          </mc:Choice>
        </mc:AlternateContent>
        <mc:AlternateContent xmlns:mc="http://schemas.openxmlformats.org/markup-compatibility/2006">
          <mc:Choice Requires="x14">
            <control shapeId="2181" r:id="rId97" name="Option Button 133">
              <controlPr defaultSize="0" autoFill="0" autoLine="0" autoPict="0">
                <anchor moveWithCells="1">
                  <from>
                    <xdr:col>7</xdr:col>
                    <xdr:colOff>76200</xdr:colOff>
                    <xdr:row>5</xdr:row>
                    <xdr:rowOff>47625</xdr:rowOff>
                  </from>
                  <to>
                    <xdr:col>7</xdr:col>
                    <xdr:colOff>657225</xdr:colOff>
                    <xdr:row>5</xdr:row>
                    <xdr:rowOff>276225</xdr:rowOff>
                  </to>
                </anchor>
              </controlPr>
            </control>
          </mc:Choice>
        </mc:AlternateContent>
        <mc:AlternateContent xmlns:mc="http://schemas.openxmlformats.org/markup-compatibility/2006">
          <mc:Choice Requires="x14">
            <control shapeId="2182" r:id="rId98" name="Option Button 134">
              <controlPr defaultSize="0" autoFill="0" autoLine="0" autoPict="0">
                <anchor moveWithCells="1">
                  <from>
                    <xdr:col>8</xdr:col>
                    <xdr:colOff>57150</xdr:colOff>
                    <xdr:row>5</xdr:row>
                    <xdr:rowOff>57150</xdr:rowOff>
                  </from>
                  <to>
                    <xdr:col>8</xdr:col>
                    <xdr:colOff>647700</xdr:colOff>
                    <xdr:row>5</xdr:row>
                    <xdr:rowOff>276225</xdr:rowOff>
                  </to>
                </anchor>
              </controlPr>
            </control>
          </mc:Choice>
        </mc:AlternateContent>
        <mc:AlternateContent xmlns:mc="http://schemas.openxmlformats.org/markup-compatibility/2006">
          <mc:Choice Requires="x14">
            <control shapeId="2183" r:id="rId99" name="Option Button 135">
              <controlPr defaultSize="0" autoFill="0" autoLine="0" autoPict="0">
                <anchor moveWithCells="1">
                  <from>
                    <xdr:col>9</xdr:col>
                    <xdr:colOff>57150</xdr:colOff>
                    <xdr:row>5</xdr:row>
                    <xdr:rowOff>57150</xdr:rowOff>
                  </from>
                  <to>
                    <xdr:col>9</xdr:col>
                    <xdr:colOff>647700</xdr:colOff>
                    <xdr:row>5</xdr:row>
                    <xdr:rowOff>276225</xdr:rowOff>
                  </to>
                </anchor>
              </controlPr>
            </control>
          </mc:Choice>
        </mc:AlternateContent>
        <mc:AlternateContent xmlns:mc="http://schemas.openxmlformats.org/markup-compatibility/2006">
          <mc:Choice Requires="x14">
            <control shapeId="2185" r:id="rId100" name="Zone de groupe 190">
              <controlPr defaultSize="0" autoFill="0" autoPict="0">
                <anchor moveWithCells="1">
                  <from>
                    <xdr:col>6</xdr:col>
                    <xdr:colOff>28575</xdr:colOff>
                    <xdr:row>21</xdr:row>
                    <xdr:rowOff>38100</xdr:rowOff>
                  </from>
                  <to>
                    <xdr:col>9</xdr:col>
                    <xdr:colOff>752475</xdr:colOff>
                    <xdr:row>21</xdr:row>
                    <xdr:rowOff>381000</xdr:rowOff>
                  </to>
                </anchor>
              </controlPr>
            </control>
          </mc:Choice>
        </mc:AlternateContent>
        <mc:AlternateContent xmlns:mc="http://schemas.openxmlformats.org/markup-compatibility/2006">
          <mc:Choice Requires="x14">
            <control shapeId="2186" r:id="rId101" name="Option Button 138">
              <controlPr defaultSize="0" autoFill="0" autoLine="0" autoPict="0">
                <anchor moveWithCells="1">
                  <from>
                    <xdr:col>6</xdr:col>
                    <xdr:colOff>95250</xdr:colOff>
                    <xdr:row>21</xdr:row>
                    <xdr:rowOff>95250</xdr:rowOff>
                  </from>
                  <to>
                    <xdr:col>6</xdr:col>
                    <xdr:colOff>657225</xdr:colOff>
                    <xdr:row>21</xdr:row>
                    <xdr:rowOff>342900</xdr:rowOff>
                  </to>
                </anchor>
              </controlPr>
            </control>
          </mc:Choice>
        </mc:AlternateContent>
        <mc:AlternateContent xmlns:mc="http://schemas.openxmlformats.org/markup-compatibility/2006">
          <mc:Choice Requires="x14">
            <control shapeId="2188" r:id="rId102" name="Option Button 140">
              <controlPr defaultSize="0" autoFill="0" autoLine="0" autoPict="0">
                <anchor moveWithCells="1">
                  <from>
                    <xdr:col>7</xdr:col>
                    <xdr:colOff>85725</xdr:colOff>
                    <xdr:row>21</xdr:row>
                    <xdr:rowOff>95250</xdr:rowOff>
                  </from>
                  <to>
                    <xdr:col>7</xdr:col>
                    <xdr:colOff>676275</xdr:colOff>
                    <xdr:row>21</xdr:row>
                    <xdr:rowOff>352425</xdr:rowOff>
                  </to>
                </anchor>
              </controlPr>
            </control>
          </mc:Choice>
        </mc:AlternateContent>
        <mc:AlternateContent xmlns:mc="http://schemas.openxmlformats.org/markup-compatibility/2006">
          <mc:Choice Requires="x14">
            <control shapeId="2189" r:id="rId103" name="Option Button 141">
              <controlPr defaultSize="0" autoFill="0" autoLine="0" autoPict="0">
                <anchor moveWithCells="1">
                  <from>
                    <xdr:col>8</xdr:col>
                    <xdr:colOff>57150</xdr:colOff>
                    <xdr:row>21</xdr:row>
                    <xdr:rowOff>57150</xdr:rowOff>
                  </from>
                  <to>
                    <xdr:col>8</xdr:col>
                    <xdr:colOff>609600</xdr:colOff>
                    <xdr:row>21</xdr:row>
                    <xdr:rowOff>352425</xdr:rowOff>
                  </to>
                </anchor>
              </controlPr>
            </control>
          </mc:Choice>
        </mc:AlternateContent>
        <mc:AlternateContent xmlns:mc="http://schemas.openxmlformats.org/markup-compatibility/2006">
          <mc:Choice Requires="x14">
            <control shapeId="2190" r:id="rId104" name="Option Button 142">
              <controlPr defaultSize="0" autoFill="0" autoLine="0" autoPict="0">
                <anchor moveWithCells="1">
                  <from>
                    <xdr:col>9</xdr:col>
                    <xdr:colOff>57150</xdr:colOff>
                    <xdr:row>21</xdr:row>
                    <xdr:rowOff>57150</xdr:rowOff>
                  </from>
                  <to>
                    <xdr:col>9</xdr:col>
                    <xdr:colOff>609600</xdr:colOff>
                    <xdr:row>21</xdr:row>
                    <xdr:rowOff>352425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pageSetUpPr fitToPage="1"/>
  </sheetPr>
  <dimension ref="B1:S29"/>
  <sheetViews>
    <sheetView topLeftCell="B1" zoomScale="90" zoomScaleNormal="90" workbookViewId="0">
      <selection activeCell="D1" sqref="D1:F1048576"/>
    </sheetView>
  </sheetViews>
  <sheetFormatPr baseColWidth="10" defaultColWidth="11.42578125" defaultRowHeight="15" x14ac:dyDescent="0.25"/>
  <cols>
    <col min="1" max="1" width="1.5703125" style="1" customWidth="1"/>
    <col min="2" max="2" width="7" style="1" customWidth="1"/>
    <col min="3" max="3" width="94.42578125" style="1" customWidth="1"/>
    <col min="4" max="4" width="4.140625" style="1" hidden="1" customWidth="1"/>
    <col min="5" max="5" width="4.42578125" style="1" hidden="1" customWidth="1"/>
    <col min="6" max="6" width="3.28515625" style="1" hidden="1" customWidth="1"/>
    <col min="7" max="7" width="13.28515625" style="1" customWidth="1"/>
    <col min="8" max="16384" width="11.42578125" style="1"/>
  </cols>
  <sheetData>
    <row r="1" spans="2:19" ht="15.75" thickBot="1" x14ac:dyDescent="0.3"/>
    <row r="2" spans="2:19" ht="57" customHeight="1" thickBot="1" x14ac:dyDescent="0.3">
      <c r="B2" s="154" t="s">
        <v>126</v>
      </c>
      <c r="C2" s="155"/>
      <c r="D2" s="58"/>
      <c r="E2" s="6"/>
      <c r="F2" s="6"/>
      <c r="G2" s="40" t="s">
        <v>161</v>
      </c>
      <c r="H2" s="17" t="s">
        <v>160</v>
      </c>
      <c r="I2" s="102" t="s">
        <v>1</v>
      </c>
      <c r="J2" s="17" t="s">
        <v>2</v>
      </c>
      <c r="K2" s="158" t="s">
        <v>32</v>
      </c>
      <c r="L2" s="158"/>
      <c r="M2" s="158"/>
      <c r="N2" s="158"/>
      <c r="O2" s="158"/>
      <c r="P2" s="158"/>
      <c r="Q2" s="158"/>
      <c r="R2" s="158"/>
      <c r="S2" s="158"/>
    </row>
    <row r="3" spans="2:19" ht="7.5" customHeight="1" x14ac:dyDescent="0.25"/>
    <row r="4" spans="2:19" ht="24.75" customHeight="1" x14ac:dyDescent="0.25">
      <c r="B4" s="64" t="s">
        <v>5</v>
      </c>
      <c r="C4" s="44" t="s">
        <v>57</v>
      </c>
      <c r="D4" s="44"/>
      <c r="E4" s="41">
        <f>SUM(VALUE(E5+E6+E7+E8+E10+E11+E12+E13+E14+E15+E16+E17+E19+E20+E21+E22+E24+E25+E26+E27+E28+E29)/22)</f>
        <v>10.227272727272727</v>
      </c>
      <c r="F4" s="41">
        <f>E5+E6+E7+E8</f>
        <v>45</v>
      </c>
      <c r="G4" s="41"/>
      <c r="H4" s="41"/>
      <c r="I4" s="41"/>
      <c r="J4" s="2"/>
      <c r="K4" s="157"/>
      <c r="L4" s="157"/>
      <c r="M4" s="157"/>
      <c r="N4" s="157"/>
      <c r="O4" s="157"/>
      <c r="P4" s="157"/>
      <c r="Q4" s="157"/>
      <c r="R4" s="157"/>
      <c r="S4" s="157"/>
    </row>
    <row r="5" spans="2:19" ht="34.5" customHeight="1" x14ac:dyDescent="0.25">
      <c r="B5" s="60">
        <v>1</v>
      </c>
      <c r="C5" s="63" t="s">
        <v>58</v>
      </c>
      <c r="D5" s="63">
        <f>E5+0</f>
        <v>15</v>
      </c>
      <c r="E5" s="3" t="str">
        <f>SUBSTITUTE(SUBSTITUTE(SUBSTITUTE(SUBSTITUTE(F5,"4",0),"3",5),"1",15),"2",10)</f>
        <v>15</v>
      </c>
      <c r="F5" s="3">
        <v>1</v>
      </c>
      <c r="G5" s="4"/>
      <c r="H5" s="2"/>
      <c r="I5" s="2"/>
      <c r="J5" s="2"/>
      <c r="K5" s="157"/>
      <c r="L5" s="157"/>
      <c r="M5" s="157"/>
      <c r="N5" s="157"/>
      <c r="O5" s="157"/>
      <c r="P5" s="157"/>
      <c r="Q5" s="157"/>
      <c r="R5" s="157"/>
      <c r="S5" s="157"/>
    </row>
    <row r="6" spans="2:19" ht="33.75" customHeight="1" x14ac:dyDescent="0.25">
      <c r="B6" s="60">
        <v>2</v>
      </c>
      <c r="C6" s="63" t="s">
        <v>124</v>
      </c>
      <c r="D6" s="63">
        <f t="shared" ref="D6:D29" si="0">E6+0</f>
        <v>10</v>
      </c>
      <c r="E6" s="3" t="str">
        <f t="shared" ref="E6:E29" si="1">SUBSTITUTE(SUBSTITUTE(SUBSTITUTE(SUBSTITUTE(F6,"4",0),"3",5),"1",15),"2",10)</f>
        <v>10</v>
      </c>
      <c r="F6" s="3">
        <v>2</v>
      </c>
      <c r="G6" s="3"/>
      <c r="H6" s="2"/>
      <c r="I6" s="2"/>
      <c r="J6" s="2"/>
      <c r="K6" s="157"/>
      <c r="L6" s="157"/>
      <c r="M6" s="157"/>
      <c r="N6" s="157"/>
      <c r="O6" s="157"/>
      <c r="P6" s="157"/>
      <c r="Q6" s="157"/>
      <c r="R6" s="157"/>
      <c r="S6" s="157"/>
    </row>
    <row r="7" spans="2:19" ht="27" customHeight="1" x14ac:dyDescent="0.25">
      <c r="B7" s="60">
        <v>3</v>
      </c>
      <c r="C7" s="63" t="s">
        <v>48</v>
      </c>
      <c r="D7" s="63">
        <f t="shared" si="0"/>
        <v>10</v>
      </c>
      <c r="E7" s="3" t="str">
        <f t="shared" si="1"/>
        <v>10</v>
      </c>
      <c r="F7" s="3">
        <v>2</v>
      </c>
      <c r="G7" s="2"/>
      <c r="H7" s="2"/>
      <c r="I7" s="2"/>
      <c r="J7" s="2"/>
      <c r="K7" s="157"/>
      <c r="L7" s="157"/>
      <c r="M7" s="157"/>
      <c r="N7" s="157"/>
      <c r="O7" s="157"/>
      <c r="P7" s="157"/>
      <c r="Q7" s="157"/>
      <c r="R7" s="157"/>
      <c r="S7" s="157"/>
    </row>
    <row r="8" spans="2:19" ht="35.25" customHeight="1" x14ac:dyDescent="0.25">
      <c r="B8" s="60">
        <v>4</v>
      </c>
      <c r="C8" s="63" t="s">
        <v>59</v>
      </c>
      <c r="D8" s="63">
        <f t="shared" si="0"/>
        <v>10</v>
      </c>
      <c r="E8" s="3" t="str">
        <f t="shared" si="1"/>
        <v>10</v>
      </c>
      <c r="F8" s="3">
        <v>2</v>
      </c>
      <c r="G8" s="2"/>
      <c r="H8" s="2"/>
      <c r="I8" s="2"/>
      <c r="J8" s="2"/>
      <c r="K8" s="157"/>
      <c r="L8" s="157"/>
      <c r="M8" s="157"/>
      <c r="N8" s="157"/>
      <c r="O8" s="157"/>
      <c r="P8" s="157"/>
      <c r="Q8" s="157"/>
      <c r="R8" s="157"/>
      <c r="S8" s="157"/>
    </row>
    <row r="9" spans="2:19" ht="23.25" customHeight="1" x14ac:dyDescent="0.25">
      <c r="B9" s="65" t="s">
        <v>6</v>
      </c>
      <c r="C9" s="44" t="s">
        <v>60</v>
      </c>
      <c r="D9" s="63">
        <f t="shared" si="0"/>
        <v>0</v>
      </c>
      <c r="E9" s="3"/>
      <c r="F9" s="41">
        <f>E10+E11+E12+E13+E14+E15+E16+E17</f>
        <v>75</v>
      </c>
      <c r="G9" s="41"/>
      <c r="H9" s="41"/>
      <c r="I9" s="41"/>
      <c r="J9" s="2"/>
      <c r="K9" s="157"/>
      <c r="L9" s="157"/>
      <c r="M9" s="157"/>
      <c r="N9" s="157"/>
      <c r="O9" s="157"/>
      <c r="P9" s="157"/>
      <c r="Q9" s="157"/>
      <c r="R9" s="157"/>
      <c r="S9" s="157"/>
    </row>
    <row r="10" spans="2:19" ht="39.75" customHeight="1" x14ac:dyDescent="0.25">
      <c r="B10" s="60">
        <v>1</v>
      </c>
      <c r="C10" s="63" t="s">
        <v>61</v>
      </c>
      <c r="D10" s="63">
        <f t="shared" si="0"/>
        <v>10</v>
      </c>
      <c r="E10" s="3" t="str">
        <f t="shared" si="1"/>
        <v>10</v>
      </c>
      <c r="F10" s="3">
        <v>2</v>
      </c>
      <c r="G10" s="10"/>
      <c r="H10" s="10"/>
      <c r="I10" s="10"/>
      <c r="J10" s="2"/>
      <c r="K10" s="157"/>
      <c r="L10" s="157"/>
      <c r="M10" s="157"/>
      <c r="N10" s="157"/>
      <c r="O10" s="157"/>
      <c r="P10" s="157"/>
      <c r="Q10" s="157"/>
      <c r="R10" s="157"/>
      <c r="S10" s="157"/>
    </row>
    <row r="11" spans="2:19" ht="35.25" customHeight="1" x14ac:dyDescent="0.25">
      <c r="B11" s="60">
        <v>2</v>
      </c>
      <c r="C11" s="63" t="s">
        <v>62</v>
      </c>
      <c r="D11" s="63">
        <f t="shared" si="0"/>
        <v>15</v>
      </c>
      <c r="E11" s="3" t="str">
        <f t="shared" si="1"/>
        <v>15</v>
      </c>
      <c r="F11" s="3">
        <v>1</v>
      </c>
      <c r="G11" s="10"/>
      <c r="H11" s="10"/>
      <c r="I11" s="10"/>
      <c r="J11" s="2"/>
      <c r="K11" s="157"/>
      <c r="L11" s="157"/>
      <c r="M11" s="157"/>
      <c r="N11" s="157"/>
      <c r="O11" s="157"/>
      <c r="P11" s="157"/>
      <c r="Q11" s="157"/>
      <c r="R11" s="157"/>
      <c r="S11" s="157"/>
    </row>
    <row r="12" spans="2:19" ht="38.25" customHeight="1" x14ac:dyDescent="0.25">
      <c r="B12" s="60">
        <v>3</v>
      </c>
      <c r="C12" s="63" t="s">
        <v>63</v>
      </c>
      <c r="D12" s="63">
        <f t="shared" si="0"/>
        <v>10</v>
      </c>
      <c r="E12" s="3" t="str">
        <f t="shared" si="1"/>
        <v>10</v>
      </c>
      <c r="F12" s="3">
        <v>2</v>
      </c>
      <c r="G12" s="10"/>
      <c r="H12" s="10"/>
      <c r="I12" s="10"/>
      <c r="J12" s="2"/>
      <c r="K12" s="157"/>
      <c r="L12" s="157"/>
      <c r="M12" s="157"/>
      <c r="N12" s="157"/>
      <c r="O12" s="157"/>
      <c r="P12" s="157"/>
      <c r="Q12" s="157"/>
      <c r="R12" s="157"/>
      <c r="S12" s="157"/>
    </row>
    <row r="13" spans="2:19" ht="34.5" customHeight="1" x14ac:dyDescent="0.25">
      <c r="B13" s="60">
        <v>4</v>
      </c>
      <c r="C13" s="63" t="s">
        <v>64</v>
      </c>
      <c r="D13" s="63">
        <f t="shared" si="0"/>
        <v>5</v>
      </c>
      <c r="E13" s="3" t="str">
        <f t="shared" si="1"/>
        <v>5</v>
      </c>
      <c r="F13" s="3">
        <v>3</v>
      </c>
      <c r="G13" s="10"/>
      <c r="H13" s="10"/>
      <c r="I13" s="10"/>
      <c r="J13" s="2"/>
      <c r="K13" s="157"/>
      <c r="L13" s="157"/>
      <c r="M13" s="157"/>
      <c r="N13" s="157"/>
      <c r="O13" s="157"/>
      <c r="P13" s="157"/>
      <c r="Q13" s="157"/>
      <c r="R13" s="157"/>
      <c r="S13" s="157"/>
    </row>
    <row r="14" spans="2:19" ht="28.5" customHeight="1" x14ac:dyDescent="0.25">
      <c r="B14" s="60">
        <v>5</v>
      </c>
      <c r="C14" s="63" t="s">
        <v>65</v>
      </c>
      <c r="D14" s="63">
        <f t="shared" si="0"/>
        <v>15</v>
      </c>
      <c r="E14" s="3" t="str">
        <f t="shared" si="1"/>
        <v>15</v>
      </c>
      <c r="F14" s="3">
        <v>1</v>
      </c>
      <c r="G14" s="10"/>
      <c r="H14" s="10"/>
      <c r="I14" s="10"/>
      <c r="J14" s="2"/>
      <c r="K14" s="157"/>
      <c r="L14" s="157"/>
      <c r="M14" s="157"/>
      <c r="N14" s="157"/>
      <c r="O14" s="157"/>
      <c r="P14" s="157"/>
      <c r="Q14" s="157"/>
      <c r="R14" s="157"/>
      <c r="S14" s="157"/>
    </row>
    <row r="15" spans="2:19" ht="35.25" customHeight="1" x14ac:dyDescent="0.25">
      <c r="B15" s="60">
        <v>6</v>
      </c>
      <c r="C15" s="63" t="s">
        <v>66</v>
      </c>
      <c r="D15" s="63">
        <f t="shared" si="0"/>
        <v>10</v>
      </c>
      <c r="E15" s="3" t="str">
        <f t="shared" si="1"/>
        <v>10</v>
      </c>
      <c r="F15" s="3">
        <v>2</v>
      </c>
      <c r="G15" s="10"/>
      <c r="H15" s="10"/>
      <c r="I15" s="10"/>
      <c r="J15" s="2"/>
      <c r="K15" s="157"/>
      <c r="L15" s="157"/>
      <c r="M15" s="157"/>
      <c r="N15" s="157"/>
      <c r="O15" s="157"/>
      <c r="P15" s="157"/>
      <c r="Q15" s="157"/>
      <c r="R15" s="157"/>
      <c r="S15" s="157"/>
    </row>
    <row r="16" spans="2:19" ht="32.25" customHeight="1" x14ac:dyDescent="0.25">
      <c r="B16" s="60">
        <v>7</v>
      </c>
      <c r="C16" s="63" t="s">
        <v>67</v>
      </c>
      <c r="D16" s="63">
        <f t="shared" si="0"/>
        <v>5</v>
      </c>
      <c r="E16" s="3" t="str">
        <f t="shared" si="1"/>
        <v>5</v>
      </c>
      <c r="F16" s="3">
        <v>3</v>
      </c>
      <c r="G16" s="2"/>
      <c r="H16" s="2"/>
      <c r="I16" s="2"/>
      <c r="J16" s="2"/>
      <c r="K16" s="157"/>
      <c r="L16" s="157"/>
      <c r="M16" s="157"/>
      <c r="N16" s="157"/>
      <c r="O16" s="157"/>
      <c r="P16" s="157"/>
      <c r="Q16" s="157"/>
      <c r="R16" s="157"/>
      <c r="S16" s="157"/>
    </row>
    <row r="17" spans="2:19" ht="39.75" customHeight="1" x14ac:dyDescent="0.25">
      <c r="B17" s="60">
        <v>8</v>
      </c>
      <c r="C17" s="63" t="s">
        <v>68</v>
      </c>
      <c r="D17" s="63">
        <f t="shared" si="0"/>
        <v>5</v>
      </c>
      <c r="E17" s="3" t="str">
        <f t="shared" si="1"/>
        <v>5</v>
      </c>
      <c r="F17" s="3">
        <v>3</v>
      </c>
      <c r="G17" s="2"/>
      <c r="H17" s="2"/>
      <c r="I17" s="2"/>
      <c r="J17" s="2"/>
      <c r="K17" s="157"/>
      <c r="L17" s="157"/>
      <c r="M17" s="157"/>
      <c r="N17" s="157"/>
      <c r="O17" s="157"/>
      <c r="P17" s="157"/>
      <c r="Q17" s="157"/>
      <c r="R17" s="157"/>
      <c r="S17" s="157"/>
    </row>
    <row r="18" spans="2:19" ht="24.75" customHeight="1" x14ac:dyDescent="0.25">
      <c r="B18" s="64" t="s">
        <v>7</v>
      </c>
      <c r="C18" s="44" t="s">
        <v>69</v>
      </c>
      <c r="D18" s="63">
        <f t="shared" si="0"/>
        <v>0</v>
      </c>
      <c r="E18" s="3"/>
      <c r="F18" s="42">
        <f>E19+E20+E21+E22</f>
        <v>35</v>
      </c>
      <c r="G18" s="42"/>
      <c r="H18" s="42"/>
      <c r="I18" s="42"/>
      <c r="J18" s="2"/>
      <c r="K18" s="157"/>
      <c r="L18" s="157"/>
      <c r="M18" s="157"/>
      <c r="N18" s="157"/>
      <c r="O18" s="157"/>
      <c r="P18" s="157"/>
      <c r="Q18" s="157"/>
      <c r="R18" s="157"/>
      <c r="S18" s="157"/>
    </row>
    <row r="19" spans="2:19" ht="39.75" customHeight="1" x14ac:dyDescent="0.25">
      <c r="B19" s="60">
        <v>1</v>
      </c>
      <c r="C19" s="63" t="s">
        <v>70</v>
      </c>
      <c r="D19" s="63">
        <f t="shared" si="0"/>
        <v>5</v>
      </c>
      <c r="E19" s="3" t="str">
        <f t="shared" si="1"/>
        <v>5</v>
      </c>
      <c r="F19" s="11">
        <v>3</v>
      </c>
      <c r="G19" s="11"/>
      <c r="H19" s="11"/>
      <c r="I19" s="11"/>
      <c r="J19" s="2"/>
      <c r="K19" s="157"/>
      <c r="L19" s="157"/>
      <c r="M19" s="157"/>
      <c r="N19" s="157"/>
      <c r="O19" s="157"/>
      <c r="P19" s="157"/>
      <c r="Q19" s="157"/>
      <c r="R19" s="157"/>
      <c r="S19" s="157"/>
    </row>
    <row r="20" spans="2:19" ht="31.5" customHeight="1" x14ac:dyDescent="0.25">
      <c r="B20" s="60">
        <v>2</v>
      </c>
      <c r="C20" s="63" t="s">
        <v>71</v>
      </c>
      <c r="D20" s="63">
        <f t="shared" si="0"/>
        <v>10</v>
      </c>
      <c r="E20" s="3" t="str">
        <f t="shared" si="1"/>
        <v>10</v>
      </c>
      <c r="F20" s="3">
        <v>2</v>
      </c>
      <c r="G20" s="2"/>
      <c r="H20" s="2"/>
      <c r="I20" s="2"/>
      <c r="J20" s="2"/>
      <c r="K20" s="157"/>
      <c r="L20" s="157"/>
      <c r="M20" s="157"/>
      <c r="N20" s="157"/>
      <c r="O20" s="157"/>
      <c r="P20" s="157"/>
      <c r="Q20" s="157"/>
      <c r="R20" s="157"/>
      <c r="S20" s="157"/>
    </row>
    <row r="21" spans="2:19" ht="40.5" customHeight="1" x14ac:dyDescent="0.25">
      <c r="B21" s="60">
        <v>3</v>
      </c>
      <c r="C21" s="63" t="s">
        <v>72</v>
      </c>
      <c r="D21" s="63">
        <f t="shared" si="0"/>
        <v>15</v>
      </c>
      <c r="E21" s="3" t="str">
        <f t="shared" si="1"/>
        <v>15</v>
      </c>
      <c r="F21" s="11">
        <v>1</v>
      </c>
      <c r="G21" s="11"/>
      <c r="H21" s="11"/>
      <c r="I21" s="11"/>
      <c r="J21" s="2"/>
      <c r="K21" s="157"/>
      <c r="L21" s="157"/>
      <c r="M21" s="157"/>
      <c r="N21" s="157"/>
      <c r="O21" s="157"/>
      <c r="P21" s="157"/>
      <c r="Q21" s="157"/>
      <c r="R21" s="157"/>
      <c r="S21" s="157"/>
    </row>
    <row r="22" spans="2:19" ht="30.75" customHeight="1" x14ac:dyDescent="0.25">
      <c r="B22" s="60">
        <v>4</v>
      </c>
      <c r="C22" s="63" t="s">
        <v>73</v>
      </c>
      <c r="D22" s="63">
        <f t="shared" si="0"/>
        <v>5</v>
      </c>
      <c r="E22" s="3" t="str">
        <f t="shared" si="1"/>
        <v>5</v>
      </c>
      <c r="F22" s="3">
        <v>3</v>
      </c>
      <c r="G22" s="2"/>
      <c r="H22" s="2"/>
      <c r="I22" s="2"/>
      <c r="J22" s="2"/>
      <c r="K22" s="157"/>
      <c r="L22" s="157"/>
      <c r="M22" s="157"/>
      <c r="N22" s="157"/>
      <c r="O22" s="157"/>
      <c r="P22" s="157"/>
      <c r="Q22" s="157"/>
      <c r="R22" s="157"/>
      <c r="S22" s="157"/>
    </row>
    <row r="23" spans="2:19" ht="22.5" customHeight="1" x14ac:dyDescent="0.25">
      <c r="B23" s="64" t="s">
        <v>74</v>
      </c>
      <c r="C23" s="44" t="s">
        <v>75</v>
      </c>
      <c r="D23" s="63">
        <f t="shared" si="0"/>
        <v>0</v>
      </c>
      <c r="E23" s="3"/>
      <c r="F23" s="42">
        <f>E24+E25+E26+E27+E28+E29</f>
        <v>70</v>
      </c>
      <c r="G23" s="42"/>
      <c r="H23" s="42"/>
      <c r="I23" s="42"/>
      <c r="J23" s="2"/>
      <c r="K23" s="157"/>
      <c r="L23" s="157"/>
      <c r="M23" s="157"/>
      <c r="N23" s="157"/>
      <c r="O23" s="157"/>
      <c r="P23" s="157"/>
      <c r="Q23" s="157"/>
      <c r="R23" s="157"/>
      <c r="S23" s="157"/>
    </row>
    <row r="24" spans="2:19" ht="35.25" customHeight="1" x14ac:dyDescent="0.25">
      <c r="B24" s="60">
        <v>1</v>
      </c>
      <c r="C24" s="63" t="s">
        <v>76</v>
      </c>
      <c r="D24" s="63">
        <f t="shared" si="0"/>
        <v>15</v>
      </c>
      <c r="E24" s="3" t="str">
        <f t="shared" si="1"/>
        <v>15</v>
      </c>
      <c r="F24" s="3">
        <v>1</v>
      </c>
      <c r="G24" s="10"/>
      <c r="H24" s="10"/>
      <c r="I24" s="10"/>
      <c r="J24" s="2"/>
      <c r="K24" s="157"/>
      <c r="L24" s="157"/>
      <c r="M24" s="157"/>
      <c r="N24" s="157"/>
      <c r="O24" s="157"/>
      <c r="P24" s="157"/>
      <c r="Q24" s="157"/>
      <c r="R24" s="157"/>
      <c r="S24" s="157"/>
    </row>
    <row r="25" spans="2:19" ht="32.25" customHeight="1" x14ac:dyDescent="0.25">
      <c r="B25" s="60">
        <v>2</v>
      </c>
      <c r="C25" s="63" t="s">
        <v>77</v>
      </c>
      <c r="D25" s="63">
        <f t="shared" si="0"/>
        <v>15</v>
      </c>
      <c r="E25" s="3" t="str">
        <f t="shared" si="1"/>
        <v>15</v>
      </c>
      <c r="F25" s="3">
        <v>1</v>
      </c>
      <c r="G25" s="10"/>
      <c r="H25" s="10"/>
      <c r="I25" s="10"/>
      <c r="J25" s="2"/>
      <c r="K25" s="157"/>
      <c r="L25" s="157"/>
      <c r="M25" s="157"/>
      <c r="N25" s="157"/>
      <c r="O25" s="157"/>
      <c r="P25" s="157"/>
      <c r="Q25" s="157"/>
      <c r="R25" s="157"/>
      <c r="S25" s="157"/>
    </row>
    <row r="26" spans="2:19" ht="39" customHeight="1" x14ac:dyDescent="0.25">
      <c r="B26" s="60">
        <v>3</v>
      </c>
      <c r="C26" s="63" t="s">
        <v>78</v>
      </c>
      <c r="D26" s="63">
        <f t="shared" si="0"/>
        <v>5</v>
      </c>
      <c r="E26" s="3" t="str">
        <f t="shared" si="1"/>
        <v>5</v>
      </c>
      <c r="F26" s="3">
        <v>3</v>
      </c>
      <c r="G26" s="10"/>
      <c r="H26" s="10"/>
      <c r="I26" s="10"/>
      <c r="J26" s="2"/>
      <c r="K26" s="157"/>
      <c r="L26" s="157"/>
      <c r="M26" s="157"/>
      <c r="N26" s="157"/>
      <c r="O26" s="157"/>
      <c r="P26" s="157"/>
      <c r="Q26" s="157"/>
      <c r="R26" s="157"/>
      <c r="S26" s="157"/>
    </row>
    <row r="27" spans="2:19" ht="37.5" customHeight="1" x14ac:dyDescent="0.25">
      <c r="B27" s="60">
        <v>4</v>
      </c>
      <c r="C27" s="63" t="s">
        <v>79</v>
      </c>
      <c r="D27" s="63">
        <f t="shared" si="0"/>
        <v>10</v>
      </c>
      <c r="E27" s="3" t="str">
        <f t="shared" si="1"/>
        <v>10</v>
      </c>
      <c r="F27" s="3">
        <v>2</v>
      </c>
      <c r="G27" s="10"/>
      <c r="H27" s="10"/>
      <c r="I27" s="10"/>
      <c r="J27" s="2"/>
      <c r="K27" s="157"/>
      <c r="L27" s="157"/>
      <c r="M27" s="157"/>
      <c r="N27" s="157"/>
      <c r="O27" s="157"/>
      <c r="P27" s="157"/>
      <c r="Q27" s="157"/>
      <c r="R27" s="157"/>
      <c r="S27" s="157"/>
    </row>
    <row r="28" spans="2:19" ht="28.5" customHeight="1" x14ac:dyDescent="0.25">
      <c r="B28" s="60">
        <v>5</v>
      </c>
      <c r="C28" s="63" t="s">
        <v>80</v>
      </c>
      <c r="D28" s="63">
        <f t="shared" si="0"/>
        <v>15</v>
      </c>
      <c r="E28" s="3" t="str">
        <f t="shared" si="1"/>
        <v>15</v>
      </c>
      <c r="F28" s="3">
        <v>1</v>
      </c>
      <c r="G28" s="10"/>
      <c r="H28" s="10"/>
      <c r="I28" s="10"/>
      <c r="J28" s="2"/>
      <c r="K28" s="157"/>
      <c r="L28" s="157"/>
      <c r="M28" s="157"/>
      <c r="N28" s="157"/>
      <c r="O28" s="157"/>
      <c r="P28" s="157"/>
      <c r="Q28" s="157"/>
      <c r="R28" s="157"/>
      <c r="S28" s="157"/>
    </row>
    <row r="29" spans="2:19" ht="33.75" customHeight="1" x14ac:dyDescent="0.25">
      <c r="B29" s="60">
        <v>6</v>
      </c>
      <c r="C29" s="63" t="s">
        <v>81</v>
      </c>
      <c r="D29" s="63">
        <f t="shared" si="0"/>
        <v>10</v>
      </c>
      <c r="E29" s="3" t="str">
        <f t="shared" si="1"/>
        <v>10</v>
      </c>
      <c r="F29" s="3">
        <v>2</v>
      </c>
      <c r="G29" s="10"/>
      <c r="H29" s="10"/>
      <c r="I29" s="10"/>
      <c r="J29" s="2"/>
      <c r="K29" s="157"/>
      <c r="L29" s="157"/>
      <c r="M29" s="157"/>
      <c r="N29" s="157"/>
      <c r="O29" s="157"/>
      <c r="P29" s="157"/>
      <c r="Q29" s="157"/>
      <c r="R29" s="157"/>
      <c r="S29" s="157"/>
    </row>
  </sheetData>
  <mergeCells count="28">
    <mergeCell ref="K28:S28"/>
    <mergeCell ref="K29:S29"/>
    <mergeCell ref="K4:S4"/>
    <mergeCell ref="K2:S2"/>
    <mergeCell ref="K9:S9"/>
    <mergeCell ref="K10:S10"/>
    <mergeCell ref="K11:S11"/>
    <mergeCell ref="K12:S12"/>
    <mergeCell ref="K13:S13"/>
    <mergeCell ref="K21:S21"/>
    <mergeCell ref="K22:S22"/>
    <mergeCell ref="K23:S23"/>
    <mergeCell ref="K24:S24"/>
    <mergeCell ref="K25:S25"/>
    <mergeCell ref="K26:S26"/>
    <mergeCell ref="K27:S27"/>
    <mergeCell ref="K20:S20"/>
    <mergeCell ref="K14:S14"/>
    <mergeCell ref="B2:C2"/>
    <mergeCell ref="K5:S5"/>
    <mergeCell ref="K6:S6"/>
    <mergeCell ref="K7:S7"/>
    <mergeCell ref="K8:S8"/>
    <mergeCell ref="K15:S15"/>
    <mergeCell ref="K16:S16"/>
    <mergeCell ref="K17:S17"/>
    <mergeCell ref="K18:S18"/>
    <mergeCell ref="K19:S19"/>
  </mergeCells>
  <pageMargins left="0.7" right="0.7" top="0.75" bottom="0.75" header="0.3" footer="0.3"/>
  <pageSetup paperSize="9" scale="57"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6</xdr:col>
                    <xdr:colOff>47625</xdr:colOff>
                    <xdr:row>4</xdr:row>
                    <xdr:rowOff>19050</xdr:rowOff>
                  </from>
                  <to>
                    <xdr:col>9</xdr:col>
                    <xdr:colOff>704850</xdr:colOff>
                    <xdr:row>4</xdr:row>
                    <xdr:rowOff>342900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6</xdr:col>
                    <xdr:colOff>123825</xdr:colOff>
                    <xdr:row>4</xdr:row>
                    <xdr:rowOff>47625</xdr:rowOff>
                  </from>
                  <to>
                    <xdr:col>6</xdr:col>
                    <xdr:colOff>704850</xdr:colOff>
                    <xdr:row>4</xdr:row>
                    <xdr:rowOff>342900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from>
                    <xdr:col>7</xdr:col>
                    <xdr:colOff>76200</xdr:colOff>
                    <xdr:row>4</xdr:row>
                    <xdr:rowOff>38100</xdr:rowOff>
                  </from>
                  <to>
                    <xdr:col>7</xdr:col>
                    <xdr:colOff>657225</xdr:colOff>
                    <xdr:row>4</xdr:row>
                    <xdr:rowOff>342900</xdr:rowOff>
                  </to>
                </anchor>
              </controlPr>
            </control>
          </mc:Choice>
        </mc:AlternateContent>
        <mc:AlternateContent xmlns:mc="http://schemas.openxmlformats.org/markup-compatibility/2006">
          <mc:Choice Requires="x14">
            <control shapeId="3077" r:id="rId7" name="Group Box 5">
              <controlPr defaultSize="0" autoFill="0" autoPict="0">
                <anchor moveWithCells="1">
                  <from>
                    <xdr:col>6</xdr:col>
                    <xdr:colOff>47625</xdr:colOff>
                    <xdr:row>5</xdr:row>
                    <xdr:rowOff>9525</xdr:rowOff>
                  </from>
                  <to>
                    <xdr:col>9</xdr:col>
                    <xdr:colOff>695325</xdr:colOff>
                    <xdr:row>5</xdr:row>
                    <xdr:rowOff>371475</xdr:rowOff>
                  </to>
                </anchor>
              </controlPr>
            </control>
          </mc:Choice>
        </mc:AlternateContent>
        <mc:AlternateContent xmlns:mc="http://schemas.openxmlformats.org/markup-compatibility/2006">
          <mc:Choice Requires="x14">
            <control shapeId="3078" r:id="rId8" name="Option Button 6">
              <controlPr defaultSize="0" autoFill="0" autoLine="0" autoPict="0">
                <anchor moveWithCells="1">
                  <from>
                    <xdr:col>6</xdr:col>
                    <xdr:colOff>123825</xdr:colOff>
                    <xdr:row>5</xdr:row>
                    <xdr:rowOff>66675</xdr:rowOff>
                  </from>
                  <to>
                    <xdr:col>6</xdr:col>
                    <xdr:colOff>628650</xdr:colOff>
                    <xdr:row>5</xdr:row>
                    <xdr:rowOff>371475</xdr:rowOff>
                  </to>
                </anchor>
              </controlPr>
            </control>
          </mc:Choice>
        </mc:AlternateContent>
        <mc:AlternateContent xmlns:mc="http://schemas.openxmlformats.org/markup-compatibility/2006">
          <mc:Choice Requires="x14">
            <control shapeId="3079" r:id="rId9" name="Option Button 7">
              <controlPr defaultSize="0" autoFill="0" autoLine="0" autoPict="0">
                <anchor moveWithCells="1">
                  <from>
                    <xdr:col>7</xdr:col>
                    <xdr:colOff>66675</xdr:colOff>
                    <xdr:row>5</xdr:row>
                    <xdr:rowOff>76200</xdr:rowOff>
                  </from>
                  <to>
                    <xdr:col>7</xdr:col>
                    <xdr:colOff>657225</xdr:colOff>
                    <xdr:row>5</xdr:row>
                    <xdr:rowOff>371475</xdr:rowOff>
                  </to>
                </anchor>
              </controlPr>
            </control>
          </mc:Choice>
        </mc:AlternateContent>
        <mc:AlternateContent xmlns:mc="http://schemas.openxmlformats.org/markup-compatibility/2006">
          <mc:Choice Requires="x14">
            <control shapeId="3081" r:id="rId10" name="Group Box 9">
              <controlPr defaultSize="0" autoFill="0" autoPict="0">
                <anchor moveWithCells="1">
                  <from>
                    <xdr:col>6</xdr:col>
                    <xdr:colOff>76200</xdr:colOff>
                    <xdr:row>6</xdr:row>
                    <xdr:rowOff>19050</xdr:rowOff>
                  </from>
                  <to>
                    <xdr:col>9</xdr:col>
                    <xdr:colOff>704850</xdr:colOff>
                    <xdr:row>6</xdr:row>
                    <xdr:rowOff>295275</xdr:rowOff>
                  </to>
                </anchor>
              </controlPr>
            </control>
          </mc:Choice>
        </mc:AlternateContent>
        <mc:AlternateContent xmlns:mc="http://schemas.openxmlformats.org/markup-compatibility/2006">
          <mc:Choice Requires="x14">
            <control shapeId="3082" r:id="rId11" name="Option Button 10">
              <controlPr defaultSize="0" autoFill="0" autoLine="0" autoPict="0">
                <anchor moveWithCells="1">
                  <from>
                    <xdr:col>6</xdr:col>
                    <xdr:colOff>133350</xdr:colOff>
                    <xdr:row>6</xdr:row>
                    <xdr:rowOff>47625</xdr:rowOff>
                  </from>
                  <to>
                    <xdr:col>6</xdr:col>
                    <xdr:colOff>714375</xdr:colOff>
                    <xdr:row>6</xdr:row>
                    <xdr:rowOff>295275</xdr:rowOff>
                  </to>
                </anchor>
              </controlPr>
            </control>
          </mc:Choice>
        </mc:AlternateContent>
        <mc:AlternateContent xmlns:mc="http://schemas.openxmlformats.org/markup-compatibility/2006">
          <mc:Choice Requires="x14">
            <control shapeId="3083" r:id="rId12" name="Option Button 11">
              <controlPr defaultSize="0" autoFill="0" autoLine="0" autoPict="0">
                <anchor moveWithCells="1">
                  <from>
                    <xdr:col>7</xdr:col>
                    <xdr:colOff>95250</xdr:colOff>
                    <xdr:row>6</xdr:row>
                    <xdr:rowOff>38100</xdr:rowOff>
                  </from>
                  <to>
                    <xdr:col>7</xdr:col>
                    <xdr:colOff>666750</xdr:colOff>
                    <xdr:row>6</xdr:row>
                    <xdr:rowOff>295275</xdr:rowOff>
                  </to>
                </anchor>
              </controlPr>
            </control>
          </mc:Choice>
        </mc:AlternateContent>
        <mc:AlternateContent xmlns:mc="http://schemas.openxmlformats.org/markup-compatibility/2006">
          <mc:Choice Requires="x14">
            <control shapeId="3084" r:id="rId13" name="Option Button 12">
              <controlPr defaultSize="0" autoFill="0" autoLine="0" autoPict="0">
                <anchor moveWithCells="1">
                  <from>
                    <xdr:col>8</xdr:col>
                    <xdr:colOff>95250</xdr:colOff>
                    <xdr:row>6</xdr:row>
                    <xdr:rowOff>38100</xdr:rowOff>
                  </from>
                  <to>
                    <xdr:col>8</xdr:col>
                    <xdr:colOff>628650</xdr:colOff>
                    <xdr:row>6</xdr:row>
                    <xdr:rowOff>295275</xdr:rowOff>
                  </to>
                </anchor>
              </controlPr>
            </control>
          </mc:Choice>
        </mc:AlternateContent>
        <mc:AlternateContent xmlns:mc="http://schemas.openxmlformats.org/markup-compatibility/2006">
          <mc:Choice Requires="x14">
            <control shapeId="3085" r:id="rId14" name="Group Box 13">
              <controlPr defaultSize="0" autoFill="0" autoPict="0">
                <anchor moveWithCells="1">
                  <from>
                    <xdr:col>6</xdr:col>
                    <xdr:colOff>28575</xdr:colOff>
                    <xdr:row>15</xdr:row>
                    <xdr:rowOff>38100</xdr:rowOff>
                  </from>
                  <to>
                    <xdr:col>9</xdr:col>
                    <xdr:colOff>676275</xdr:colOff>
                    <xdr:row>15</xdr:row>
                    <xdr:rowOff>342900</xdr:rowOff>
                  </to>
                </anchor>
              </controlPr>
            </control>
          </mc:Choice>
        </mc:AlternateContent>
        <mc:AlternateContent xmlns:mc="http://schemas.openxmlformats.org/markup-compatibility/2006">
          <mc:Choice Requires="x14">
            <control shapeId="3086" r:id="rId15" name="Option Button 14">
              <controlPr defaultSize="0" autoFill="0" autoLine="0" autoPict="0">
                <anchor moveWithCells="1">
                  <from>
                    <xdr:col>6</xdr:col>
                    <xdr:colOff>76200</xdr:colOff>
                    <xdr:row>15</xdr:row>
                    <xdr:rowOff>76200</xdr:rowOff>
                  </from>
                  <to>
                    <xdr:col>6</xdr:col>
                    <xdr:colOff>685800</xdr:colOff>
                    <xdr:row>15</xdr:row>
                    <xdr:rowOff>342900</xdr:rowOff>
                  </to>
                </anchor>
              </controlPr>
            </control>
          </mc:Choice>
        </mc:AlternateContent>
        <mc:AlternateContent xmlns:mc="http://schemas.openxmlformats.org/markup-compatibility/2006">
          <mc:Choice Requires="x14">
            <control shapeId="3087" r:id="rId16" name="Option Button 15">
              <controlPr defaultSize="0" autoFill="0" autoLine="0" autoPict="0">
                <anchor moveWithCells="1">
                  <from>
                    <xdr:col>7</xdr:col>
                    <xdr:colOff>19050</xdr:colOff>
                    <xdr:row>15</xdr:row>
                    <xdr:rowOff>66675</xdr:rowOff>
                  </from>
                  <to>
                    <xdr:col>7</xdr:col>
                    <xdr:colOff>695325</xdr:colOff>
                    <xdr:row>15</xdr:row>
                    <xdr:rowOff>342900</xdr:rowOff>
                  </to>
                </anchor>
              </controlPr>
            </control>
          </mc:Choice>
        </mc:AlternateContent>
        <mc:AlternateContent xmlns:mc="http://schemas.openxmlformats.org/markup-compatibility/2006">
          <mc:Choice Requires="x14">
            <control shapeId="3089" r:id="rId17" name="Group Box 17">
              <controlPr defaultSize="0" autoFill="0" autoPict="0">
                <anchor moveWithCells="1">
                  <from>
                    <xdr:col>6</xdr:col>
                    <xdr:colOff>47625</xdr:colOff>
                    <xdr:row>16</xdr:row>
                    <xdr:rowOff>28575</xdr:rowOff>
                  </from>
                  <to>
                    <xdr:col>9</xdr:col>
                    <xdr:colOff>685800</xdr:colOff>
                    <xdr:row>16</xdr:row>
                    <xdr:rowOff>447675</xdr:rowOff>
                  </to>
                </anchor>
              </controlPr>
            </control>
          </mc:Choice>
        </mc:AlternateContent>
        <mc:AlternateContent xmlns:mc="http://schemas.openxmlformats.org/markup-compatibility/2006">
          <mc:Choice Requires="x14">
            <control shapeId="3090" r:id="rId18" name="Option Button 18">
              <controlPr defaultSize="0" autoFill="0" autoLine="0" autoPict="0">
                <anchor moveWithCells="1">
                  <from>
                    <xdr:col>6</xdr:col>
                    <xdr:colOff>85725</xdr:colOff>
                    <xdr:row>16</xdr:row>
                    <xdr:rowOff>104775</xdr:rowOff>
                  </from>
                  <to>
                    <xdr:col>6</xdr:col>
                    <xdr:colOff>685800</xdr:colOff>
                    <xdr:row>16</xdr:row>
                    <xdr:rowOff>438150</xdr:rowOff>
                  </to>
                </anchor>
              </controlPr>
            </control>
          </mc:Choice>
        </mc:AlternateContent>
        <mc:AlternateContent xmlns:mc="http://schemas.openxmlformats.org/markup-compatibility/2006">
          <mc:Choice Requires="x14">
            <control shapeId="3091" r:id="rId19" name="Option Button 19">
              <controlPr defaultSize="0" autoFill="0" autoLine="0" autoPict="0">
                <anchor moveWithCells="1">
                  <from>
                    <xdr:col>7</xdr:col>
                    <xdr:colOff>95250</xdr:colOff>
                    <xdr:row>16</xdr:row>
                    <xdr:rowOff>114300</xdr:rowOff>
                  </from>
                  <to>
                    <xdr:col>7</xdr:col>
                    <xdr:colOff>638175</xdr:colOff>
                    <xdr:row>16</xdr:row>
                    <xdr:rowOff>438150</xdr:rowOff>
                  </to>
                </anchor>
              </controlPr>
            </control>
          </mc:Choice>
        </mc:AlternateContent>
        <mc:AlternateContent xmlns:mc="http://schemas.openxmlformats.org/markup-compatibility/2006">
          <mc:Choice Requires="x14">
            <control shapeId="3097" r:id="rId20" name="Group Box 25">
              <controlPr defaultSize="0" autoFill="0" autoPict="0">
                <anchor moveWithCells="1">
                  <from>
                    <xdr:col>6</xdr:col>
                    <xdr:colOff>38100</xdr:colOff>
                    <xdr:row>19</xdr:row>
                    <xdr:rowOff>19050</xdr:rowOff>
                  </from>
                  <to>
                    <xdr:col>9</xdr:col>
                    <xdr:colOff>685800</xdr:colOff>
                    <xdr:row>19</xdr:row>
                    <xdr:rowOff>390525</xdr:rowOff>
                  </to>
                </anchor>
              </controlPr>
            </control>
          </mc:Choice>
        </mc:AlternateContent>
        <mc:AlternateContent xmlns:mc="http://schemas.openxmlformats.org/markup-compatibility/2006">
          <mc:Choice Requires="x14">
            <control shapeId="3098" r:id="rId21" name="Option Button 26">
              <controlPr defaultSize="0" autoFill="0" autoLine="0" autoPict="0">
                <anchor moveWithCells="1">
                  <from>
                    <xdr:col>6</xdr:col>
                    <xdr:colOff>104775</xdr:colOff>
                    <xdr:row>19</xdr:row>
                    <xdr:rowOff>76200</xdr:rowOff>
                  </from>
                  <to>
                    <xdr:col>6</xdr:col>
                    <xdr:colOff>666750</xdr:colOff>
                    <xdr:row>19</xdr:row>
                    <xdr:rowOff>390525</xdr:rowOff>
                  </to>
                </anchor>
              </controlPr>
            </control>
          </mc:Choice>
        </mc:AlternateContent>
        <mc:AlternateContent xmlns:mc="http://schemas.openxmlformats.org/markup-compatibility/2006">
          <mc:Choice Requires="x14">
            <control shapeId="3099" r:id="rId22" name="Option Button 27">
              <controlPr defaultSize="0" autoFill="0" autoLine="0" autoPict="0">
                <anchor moveWithCells="1">
                  <from>
                    <xdr:col>7</xdr:col>
                    <xdr:colOff>85725</xdr:colOff>
                    <xdr:row>19</xdr:row>
                    <xdr:rowOff>76200</xdr:rowOff>
                  </from>
                  <to>
                    <xdr:col>7</xdr:col>
                    <xdr:colOff>676275</xdr:colOff>
                    <xdr:row>19</xdr:row>
                    <xdr:rowOff>390525</xdr:rowOff>
                  </to>
                </anchor>
              </controlPr>
            </control>
          </mc:Choice>
        </mc:AlternateContent>
        <mc:AlternateContent xmlns:mc="http://schemas.openxmlformats.org/markup-compatibility/2006">
          <mc:Choice Requires="x14">
            <control shapeId="3101" r:id="rId23" name="Group Box 29">
              <controlPr defaultSize="0" autoFill="0" autoPict="0">
                <anchor moveWithCells="1">
                  <from>
                    <xdr:col>6</xdr:col>
                    <xdr:colOff>76200</xdr:colOff>
                    <xdr:row>7</xdr:row>
                    <xdr:rowOff>19050</xdr:rowOff>
                  </from>
                  <to>
                    <xdr:col>9</xdr:col>
                    <xdr:colOff>723900</xdr:colOff>
                    <xdr:row>7</xdr:row>
                    <xdr:rowOff>285750</xdr:rowOff>
                  </to>
                </anchor>
              </controlPr>
            </control>
          </mc:Choice>
        </mc:AlternateContent>
        <mc:AlternateContent xmlns:mc="http://schemas.openxmlformats.org/markup-compatibility/2006">
          <mc:Choice Requires="x14">
            <control shapeId="3102" r:id="rId24" name="Option Button 30">
              <controlPr defaultSize="0" autoFill="0" autoLine="0" autoPict="0">
                <anchor moveWithCells="1">
                  <from>
                    <xdr:col>6</xdr:col>
                    <xdr:colOff>133350</xdr:colOff>
                    <xdr:row>7</xdr:row>
                    <xdr:rowOff>57150</xdr:rowOff>
                  </from>
                  <to>
                    <xdr:col>6</xdr:col>
                    <xdr:colOff>676275</xdr:colOff>
                    <xdr:row>7</xdr:row>
                    <xdr:rowOff>276225</xdr:rowOff>
                  </to>
                </anchor>
              </controlPr>
            </control>
          </mc:Choice>
        </mc:AlternateContent>
        <mc:AlternateContent xmlns:mc="http://schemas.openxmlformats.org/markup-compatibility/2006">
          <mc:Choice Requires="x14">
            <control shapeId="3103" r:id="rId25" name="Option Button 31">
              <controlPr defaultSize="0" autoFill="0" autoLine="0" autoPict="0">
                <anchor moveWithCells="1">
                  <from>
                    <xdr:col>7</xdr:col>
                    <xdr:colOff>95250</xdr:colOff>
                    <xdr:row>7</xdr:row>
                    <xdr:rowOff>57150</xdr:rowOff>
                  </from>
                  <to>
                    <xdr:col>7</xdr:col>
                    <xdr:colOff>685800</xdr:colOff>
                    <xdr:row>7</xdr:row>
                    <xdr:rowOff>276225</xdr:rowOff>
                  </to>
                </anchor>
              </controlPr>
            </control>
          </mc:Choice>
        </mc:AlternateContent>
        <mc:AlternateContent xmlns:mc="http://schemas.openxmlformats.org/markup-compatibility/2006">
          <mc:Choice Requires="x14">
            <control shapeId="3117" r:id="rId26" name="Group Box 45">
              <controlPr defaultSize="0" autoFill="0" autoPict="0">
                <anchor moveWithCells="1">
                  <from>
                    <xdr:col>6</xdr:col>
                    <xdr:colOff>28575</xdr:colOff>
                    <xdr:row>18</xdr:row>
                    <xdr:rowOff>19050</xdr:rowOff>
                  </from>
                  <to>
                    <xdr:col>9</xdr:col>
                    <xdr:colOff>676275</xdr:colOff>
                    <xdr:row>18</xdr:row>
                    <xdr:rowOff>485775</xdr:rowOff>
                  </to>
                </anchor>
              </controlPr>
            </control>
          </mc:Choice>
        </mc:AlternateContent>
        <mc:AlternateContent xmlns:mc="http://schemas.openxmlformats.org/markup-compatibility/2006">
          <mc:Choice Requires="x14">
            <control shapeId="3118" r:id="rId27" name="Option Button 46">
              <controlPr defaultSize="0" autoFill="0" autoLine="0" autoPict="0">
                <anchor moveWithCells="1">
                  <from>
                    <xdr:col>6</xdr:col>
                    <xdr:colOff>104775</xdr:colOff>
                    <xdr:row>18</xdr:row>
                    <xdr:rowOff>142875</xdr:rowOff>
                  </from>
                  <to>
                    <xdr:col>6</xdr:col>
                    <xdr:colOff>638175</xdr:colOff>
                    <xdr:row>18</xdr:row>
                    <xdr:rowOff>419100</xdr:rowOff>
                  </to>
                </anchor>
              </controlPr>
            </control>
          </mc:Choice>
        </mc:AlternateContent>
        <mc:AlternateContent xmlns:mc="http://schemas.openxmlformats.org/markup-compatibility/2006">
          <mc:Choice Requires="x14">
            <control shapeId="3119" r:id="rId28" name="Option Button 47">
              <controlPr defaultSize="0" autoFill="0" autoLine="0" autoPict="0">
                <anchor moveWithCells="1">
                  <from>
                    <xdr:col>7</xdr:col>
                    <xdr:colOff>47625</xdr:colOff>
                    <xdr:row>18</xdr:row>
                    <xdr:rowOff>123825</xdr:rowOff>
                  </from>
                  <to>
                    <xdr:col>7</xdr:col>
                    <xdr:colOff>704850</xdr:colOff>
                    <xdr:row>18</xdr:row>
                    <xdr:rowOff>447675</xdr:rowOff>
                  </to>
                </anchor>
              </controlPr>
            </control>
          </mc:Choice>
        </mc:AlternateContent>
        <mc:AlternateContent xmlns:mc="http://schemas.openxmlformats.org/markup-compatibility/2006">
          <mc:Choice Requires="x14">
            <control shapeId="3125" r:id="rId29" name="Group Box 53">
              <controlPr defaultSize="0" autoFill="0" autoPict="0">
                <anchor moveWithCells="1">
                  <from>
                    <xdr:col>6</xdr:col>
                    <xdr:colOff>47625</xdr:colOff>
                    <xdr:row>9</xdr:row>
                    <xdr:rowOff>57150</xdr:rowOff>
                  </from>
                  <to>
                    <xdr:col>9</xdr:col>
                    <xdr:colOff>695325</xdr:colOff>
                    <xdr:row>9</xdr:row>
                    <xdr:rowOff>447675</xdr:rowOff>
                  </to>
                </anchor>
              </controlPr>
            </control>
          </mc:Choice>
        </mc:AlternateContent>
        <mc:AlternateContent xmlns:mc="http://schemas.openxmlformats.org/markup-compatibility/2006">
          <mc:Choice Requires="x14">
            <control shapeId="3126" r:id="rId30" name="Option Button 54">
              <controlPr defaultSize="0" autoFill="0" autoLine="0" autoPict="0">
                <anchor moveWithCells="1">
                  <from>
                    <xdr:col>6</xdr:col>
                    <xdr:colOff>95250</xdr:colOff>
                    <xdr:row>9</xdr:row>
                    <xdr:rowOff>133350</xdr:rowOff>
                  </from>
                  <to>
                    <xdr:col>6</xdr:col>
                    <xdr:colOff>695325</xdr:colOff>
                    <xdr:row>9</xdr:row>
                    <xdr:rowOff>409575</xdr:rowOff>
                  </to>
                </anchor>
              </controlPr>
            </control>
          </mc:Choice>
        </mc:AlternateContent>
        <mc:AlternateContent xmlns:mc="http://schemas.openxmlformats.org/markup-compatibility/2006">
          <mc:Choice Requires="x14">
            <control shapeId="3127" r:id="rId31" name="Option Button 55">
              <controlPr defaultSize="0" autoFill="0" autoLine="0" autoPict="0">
                <anchor moveWithCells="1">
                  <from>
                    <xdr:col>7</xdr:col>
                    <xdr:colOff>28575</xdr:colOff>
                    <xdr:row>9</xdr:row>
                    <xdr:rowOff>142875</xdr:rowOff>
                  </from>
                  <to>
                    <xdr:col>7</xdr:col>
                    <xdr:colOff>695325</xdr:colOff>
                    <xdr:row>9</xdr:row>
                    <xdr:rowOff>400050</xdr:rowOff>
                  </to>
                </anchor>
              </controlPr>
            </control>
          </mc:Choice>
        </mc:AlternateContent>
        <mc:AlternateContent xmlns:mc="http://schemas.openxmlformats.org/markup-compatibility/2006">
          <mc:Choice Requires="x14">
            <control shapeId="3129" r:id="rId32" name="Group Box 57">
              <controlPr defaultSize="0" autoFill="0" autoPict="0">
                <anchor moveWithCells="1">
                  <from>
                    <xdr:col>6</xdr:col>
                    <xdr:colOff>47625</xdr:colOff>
                    <xdr:row>10</xdr:row>
                    <xdr:rowOff>38100</xdr:rowOff>
                  </from>
                  <to>
                    <xdr:col>9</xdr:col>
                    <xdr:colOff>704850</xdr:colOff>
                    <xdr:row>10</xdr:row>
                    <xdr:rowOff>371475</xdr:rowOff>
                  </to>
                </anchor>
              </controlPr>
            </control>
          </mc:Choice>
        </mc:AlternateContent>
        <mc:AlternateContent xmlns:mc="http://schemas.openxmlformats.org/markup-compatibility/2006">
          <mc:Choice Requires="x14">
            <control shapeId="3130" r:id="rId33" name="Option Button 58">
              <controlPr defaultSize="0" autoFill="0" autoLine="0" autoPict="0">
                <anchor moveWithCells="1">
                  <from>
                    <xdr:col>6</xdr:col>
                    <xdr:colOff>123825</xdr:colOff>
                    <xdr:row>10</xdr:row>
                    <xdr:rowOff>85725</xdr:rowOff>
                  </from>
                  <to>
                    <xdr:col>6</xdr:col>
                    <xdr:colOff>647700</xdr:colOff>
                    <xdr:row>10</xdr:row>
                    <xdr:rowOff>342900</xdr:rowOff>
                  </to>
                </anchor>
              </controlPr>
            </control>
          </mc:Choice>
        </mc:AlternateContent>
        <mc:AlternateContent xmlns:mc="http://schemas.openxmlformats.org/markup-compatibility/2006">
          <mc:Choice Requires="x14">
            <control shapeId="3131" r:id="rId34" name="Option Button 59">
              <controlPr defaultSize="0" autoFill="0" autoLine="0" autoPict="0">
                <anchor moveWithCells="1">
                  <from>
                    <xdr:col>7</xdr:col>
                    <xdr:colOff>76200</xdr:colOff>
                    <xdr:row>10</xdr:row>
                    <xdr:rowOff>76200</xdr:rowOff>
                  </from>
                  <to>
                    <xdr:col>7</xdr:col>
                    <xdr:colOff>666750</xdr:colOff>
                    <xdr:row>10</xdr:row>
                    <xdr:rowOff>352425</xdr:rowOff>
                  </to>
                </anchor>
              </controlPr>
            </control>
          </mc:Choice>
        </mc:AlternateContent>
        <mc:AlternateContent xmlns:mc="http://schemas.openxmlformats.org/markup-compatibility/2006">
          <mc:Choice Requires="x14">
            <control shapeId="3133" r:id="rId35" name="Group Box 61">
              <controlPr defaultSize="0" autoFill="0" autoPict="0">
                <anchor moveWithCells="1">
                  <from>
                    <xdr:col>6</xdr:col>
                    <xdr:colOff>38100</xdr:colOff>
                    <xdr:row>11</xdr:row>
                    <xdr:rowOff>19050</xdr:rowOff>
                  </from>
                  <to>
                    <xdr:col>9</xdr:col>
                    <xdr:colOff>723900</xdr:colOff>
                    <xdr:row>11</xdr:row>
                    <xdr:rowOff>419100</xdr:rowOff>
                  </to>
                </anchor>
              </controlPr>
            </control>
          </mc:Choice>
        </mc:AlternateContent>
        <mc:AlternateContent xmlns:mc="http://schemas.openxmlformats.org/markup-compatibility/2006">
          <mc:Choice Requires="x14">
            <control shapeId="3134" r:id="rId36" name="Option Button 62">
              <controlPr defaultSize="0" autoFill="0" autoLine="0" autoPict="0">
                <anchor moveWithCells="1">
                  <from>
                    <xdr:col>6</xdr:col>
                    <xdr:colOff>123825</xdr:colOff>
                    <xdr:row>11</xdr:row>
                    <xdr:rowOff>95250</xdr:rowOff>
                  </from>
                  <to>
                    <xdr:col>6</xdr:col>
                    <xdr:colOff>704850</xdr:colOff>
                    <xdr:row>11</xdr:row>
                    <xdr:rowOff>371475</xdr:rowOff>
                  </to>
                </anchor>
              </controlPr>
            </control>
          </mc:Choice>
        </mc:AlternateContent>
        <mc:AlternateContent xmlns:mc="http://schemas.openxmlformats.org/markup-compatibility/2006">
          <mc:Choice Requires="x14">
            <control shapeId="3135" r:id="rId37" name="Option Button 63">
              <controlPr defaultSize="0" autoFill="0" autoLine="0" autoPict="0">
                <anchor moveWithCells="1">
                  <from>
                    <xdr:col>7</xdr:col>
                    <xdr:colOff>85725</xdr:colOff>
                    <xdr:row>11</xdr:row>
                    <xdr:rowOff>104775</xdr:rowOff>
                  </from>
                  <to>
                    <xdr:col>7</xdr:col>
                    <xdr:colOff>704850</xdr:colOff>
                    <xdr:row>11</xdr:row>
                    <xdr:rowOff>361950</xdr:rowOff>
                  </to>
                </anchor>
              </controlPr>
            </control>
          </mc:Choice>
        </mc:AlternateContent>
        <mc:AlternateContent xmlns:mc="http://schemas.openxmlformats.org/markup-compatibility/2006">
          <mc:Choice Requires="x14">
            <control shapeId="3137" r:id="rId38" name="Group Box 65">
              <controlPr defaultSize="0" autoFill="0" autoPict="0">
                <anchor moveWithCells="1">
                  <from>
                    <xdr:col>6</xdr:col>
                    <xdr:colOff>38100</xdr:colOff>
                    <xdr:row>12</xdr:row>
                    <xdr:rowOff>57150</xdr:rowOff>
                  </from>
                  <to>
                    <xdr:col>9</xdr:col>
                    <xdr:colOff>695325</xdr:colOff>
                    <xdr:row>12</xdr:row>
                    <xdr:rowOff>419100</xdr:rowOff>
                  </to>
                </anchor>
              </controlPr>
            </control>
          </mc:Choice>
        </mc:AlternateContent>
        <mc:AlternateContent xmlns:mc="http://schemas.openxmlformats.org/markup-compatibility/2006">
          <mc:Choice Requires="x14">
            <control shapeId="3138" r:id="rId39" name="Option Button 66">
              <controlPr defaultSize="0" autoFill="0" autoLine="0" autoPict="0">
                <anchor moveWithCells="1">
                  <from>
                    <xdr:col>6</xdr:col>
                    <xdr:colOff>85725</xdr:colOff>
                    <xdr:row>12</xdr:row>
                    <xdr:rowOff>123825</xdr:rowOff>
                  </from>
                  <to>
                    <xdr:col>6</xdr:col>
                    <xdr:colOff>695325</xdr:colOff>
                    <xdr:row>12</xdr:row>
                    <xdr:rowOff>400050</xdr:rowOff>
                  </to>
                </anchor>
              </controlPr>
            </control>
          </mc:Choice>
        </mc:AlternateContent>
        <mc:AlternateContent xmlns:mc="http://schemas.openxmlformats.org/markup-compatibility/2006">
          <mc:Choice Requires="x14">
            <control shapeId="3139" r:id="rId40" name="Option Button 67">
              <controlPr defaultSize="0" autoFill="0" autoLine="0" autoPict="0">
                <anchor moveWithCells="1">
                  <from>
                    <xdr:col>7</xdr:col>
                    <xdr:colOff>76200</xdr:colOff>
                    <xdr:row>12</xdr:row>
                    <xdr:rowOff>133350</xdr:rowOff>
                  </from>
                  <to>
                    <xdr:col>7</xdr:col>
                    <xdr:colOff>695325</xdr:colOff>
                    <xdr:row>12</xdr:row>
                    <xdr:rowOff>371475</xdr:rowOff>
                  </to>
                </anchor>
              </controlPr>
            </control>
          </mc:Choice>
        </mc:AlternateContent>
        <mc:AlternateContent xmlns:mc="http://schemas.openxmlformats.org/markup-compatibility/2006">
          <mc:Choice Requires="x14">
            <control shapeId="3141" r:id="rId41" name="Group Box 69">
              <controlPr defaultSize="0" autoFill="0" autoPict="0">
                <anchor moveWithCells="1">
                  <from>
                    <xdr:col>6</xdr:col>
                    <xdr:colOff>47625</xdr:colOff>
                    <xdr:row>13</xdr:row>
                    <xdr:rowOff>38100</xdr:rowOff>
                  </from>
                  <to>
                    <xdr:col>9</xdr:col>
                    <xdr:colOff>676275</xdr:colOff>
                    <xdr:row>13</xdr:row>
                    <xdr:rowOff>333375</xdr:rowOff>
                  </to>
                </anchor>
              </controlPr>
            </control>
          </mc:Choice>
        </mc:AlternateContent>
        <mc:AlternateContent xmlns:mc="http://schemas.openxmlformats.org/markup-compatibility/2006">
          <mc:Choice Requires="x14">
            <control shapeId="3142" r:id="rId42" name="Option Button 70">
              <controlPr defaultSize="0" autoFill="0" autoLine="0" autoPict="0">
                <anchor moveWithCells="1">
                  <from>
                    <xdr:col>6</xdr:col>
                    <xdr:colOff>95250</xdr:colOff>
                    <xdr:row>13</xdr:row>
                    <xdr:rowOff>85725</xdr:rowOff>
                  </from>
                  <to>
                    <xdr:col>6</xdr:col>
                    <xdr:colOff>733425</xdr:colOff>
                    <xdr:row>13</xdr:row>
                    <xdr:rowOff>323850</xdr:rowOff>
                  </to>
                </anchor>
              </controlPr>
            </control>
          </mc:Choice>
        </mc:AlternateContent>
        <mc:AlternateContent xmlns:mc="http://schemas.openxmlformats.org/markup-compatibility/2006">
          <mc:Choice Requires="x14">
            <control shapeId="3143" r:id="rId43" name="Option Button 71">
              <controlPr defaultSize="0" autoFill="0" autoLine="0" autoPict="0">
                <anchor moveWithCells="1">
                  <from>
                    <xdr:col>7</xdr:col>
                    <xdr:colOff>95250</xdr:colOff>
                    <xdr:row>13</xdr:row>
                    <xdr:rowOff>95250</xdr:rowOff>
                  </from>
                  <to>
                    <xdr:col>7</xdr:col>
                    <xdr:colOff>676275</xdr:colOff>
                    <xdr:row>13</xdr:row>
                    <xdr:rowOff>314325</xdr:rowOff>
                  </to>
                </anchor>
              </controlPr>
            </control>
          </mc:Choice>
        </mc:AlternateContent>
        <mc:AlternateContent xmlns:mc="http://schemas.openxmlformats.org/markup-compatibility/2006">
          <mc:Choice Requires="x14">
            <control shapeId="3145" r:id="rId44" name="Group Box 73">
              <controlPr defaultSize="0" autoFill="0" autoPict="0">
                <anchor moveWithCells="1">
                  <from>
                    <xdr:col>6</xdr:col>
                    <xdr:colOff>57150</xdr:colOff>
                    <xdr:row>14</xdr:row>
                    <xdr:rowOff>19050</xdr:rowOff>
                  </from>
                  <to>
                    <xdr:col>9</xdr:col>
                    <xdr:colOff>676275</xdr:colOff>
                    <xdr:row>14</xdr:row>
                    <xdr:rowOff>361950</xdr:rowOff>
                  </to>
                </anchor>
              </controlPr>
            </control>
          </mc:Choice>
        </mc:AlternateContent>
        <mc:AlternateContent xmlns:mc="http://schemas.openxmlformats.org/markup-compatibility/2006">
          <mc:Choice Requires="x14">
            <control shapeId="3146" r:id="rId45" name="Option Button 74">
              <controlPr defaultSize="0" autoFill="0" autoLine="0" autoPict="0">
                <anchor moveWithCells="1">
                  <from>
                    <xdr:col>6</xdr:col>
                    <xdr:colOff>123825</xdr:colOff>
                    <xdr:row>14</xdr:row>
                    <xdr:rowOff>47625</xdr:rowOff>
                  </from>
                  <to>
                    <xdr:col>6</xdr:col>
                    <xdr:colOff>733425</xdr:colOff>
                    <xdr:row>14</xdr:row>
                    <xdr:rowOff>342900</xdr:rowOff>
                  </to>
                </anchor>
              </controlPr>
            </control>
          </mc:Choice>
        </mc:AlternateContent>
        <mc:AlternateContent xmlns:mc="http://schemas.openxmlformats.org/markup-compatibility/2006">
          <mc:Choice Requires="x14">
            <control shapeId="3147" r:id="rId46" name="Option Button 75">
              <controlPr defaultSize="0" autoFill="0" autoLine="0" autoPict="0">
                <anchor moveWithCells="1">
                  <from>
                    <xdr:col>7</xdr:col>
                    <xdr:colOff>85725</xdr:colOff>
                    <xdr:row>14</xdr:row>
                    <xdr:rowOff>76200</xdr:rowOff>
                  </from>
                  <to>
                    <xdr:col>7</xdr:col>
                    <xdr:colOff>695325</xdr:colOff>
                    <xdr:row>14</xdr:row>
                    <xdr:rowOff>342900</xdr:rowOff>
                  </to>
                </anchor>
              </controlPr>
            </control>
          </mc:Choice>
        </mc:AlternateContent>
        <mc:AlternateContent xmlns:mc="http://schemas.openxmlformats.org/markup-compatibility/2006">
          <mc:Choice Requires="x14">
            <control shapeId="3149" r:id="rId47" name="Option Button 77">
              <controlPr defaultSize="0" autoFill="0" autoLine="0" autoPict="0">
                <anchor moveWithCells="1">
                  <from>
                    <xdr:col>8</xdr:col>
                    <xdr:colOff>47625</xdr:colOff>
                    <xdr:row>4</xdr:row>
                    <xdr:rowOff>76200</xdr:rowOff>
                  </from>
                  <to>
                    <xdr:col>8</xdr:col>
                    <xdr:colOff>523875</xdr:colOff>
                    <xdr:row>4</xdr:row>
                    <xdr:rowOff>285750</xdr:rowOff>
                  </to>
                </anchor>
              </controlPr>
            </control>
          </mc:Choice>
        </mc:AlternateContent>
        <mc:AlternateContent xmlns:mc="http://schemas.openxmlformats.org/markup-compatibility/2006">
          <mc:Choice Requires="x14">
            <control shapeId="3150" r:id="rId48" name="Option Button 78">
              <controlPr defaultSize="0" autoFill="0" autoLine="0" autoPict="0">
                <anchor moveWithCells="1">
                  <from>
                    <xdr:col>8</xdr:col>
                    <xdr:colOff>38100</xdr:colOff>
                    <xdr:row>5</xdr:row>
                    <xdr:rowOff>66675</xdr:rowOff>
                  </from>
                  <to>
                    <xdr:col>8</xdr:col>
                    <xdr:colOff>523875</xdr:colOff>
                    <xdr:row>5</xdr:row>
                    <xdr:rowOff>333375</xdr:rowOff>
                  </to>
                </anchor>
              </controlPr>
            </control>
          </mc:Choice>
        </mc:AlternateContent>
        <mc:AlternateContent xmlns:mc="http://schemas.openxmlformats.org/markup-compatibility/2006">
          <mc:Choice Requires="x14">
            <control shapeId="3151" r:id="rId49" name="Option Button 79">
              <controlPr defaultSize="0" autoFill="0" autoLine="0" autoPict="0">
                <anchor moveWithCells="1">
                  <from>
                    <xdr:col>8</xdr:col>
                    <xdr:colOff>47625</xdr:colOff>
                    <xdr:row>7</xdr:row>
                    <xdr:rowOff>57150</xdr:rowOff>
                  </from>
                  <to>
                    <xdr:col>8</xdr:col>
                    <xdr:colOff>514350</xdr:colOff>
                    <xdr:row>7</xdr:row>
                    <xdr:rowOff>276225</xdr:rowOff>
                  </to>
                </anchor>
              </controlPr>
            </control>
          </mc:Choice>
        </mc:AlternateContent>
        <mc:AlternateContent xmlns:mc="http://schemas.openxmlformats.org/markup-compatibility/2006">
          <mc:Choice Requires="x14">
            <control shapeId="3155" r:id="rId50" name="Option Button 83">
              <controlPr defaultSize="0" autoFill="0" autoLine="0" autoPict="0">
                <anchor moveWithCells="1">
                  <from>
                    <xdr:col>8</xdr:col>
                    <xdr:colOff>57150</xdr:colOff>
                    <xdr:row>9</xdr:row>
                    <xdr:rowOff>123825</xdr:rowOff>
                  </from>
                  <to>
                    <xdr:col>8</xdr:col>
                    <xdr:colOff>514350</xdr:colOff>
                    <xdr:row>9</xdr:row>
                    <xdr:rowOff>381000</xdr:rowOff>
                  </to>
                </anchor>
              </controlPr>
            </control>
          </mc:Choice>
        </mc:AlternateContent>
        <mc:AlternateContent xmlns:mc="http://schemas.openxmlformats.org/markup-compatibility/2006">
          <mc:Choice Requires="x14">
            <control shapeId="3156" r:id="rId51" name="Option Button 84">
              <controlPr defaultSize="0" autoFill="0" autoLine="0" autoPict="0">
                <anchor moveWithCells="1">
                  <from>
                    <xdr:col>8</xdr:col>
                    <xdr:colOff>76200</xdr:colOff>
                    <xdr:row>10</xdr:row>
                    <xdr:rowOff>85725</xdr:rowOff>
                  </from>
                  <to>
                    <xdr:col>8</xdr:col>
                    <xdr:colOff>485775</xdr:colOff>
                    <xdr:row>10</xdr:row>
                    <xdr:rowOff>295275</xdr:rowOff>
                  </to>
                </anchor>
              </controlPr>
            </control>
          </mc:Choice>
        </mc:AlternateContent>
        <mc:AlternateContent xmlns:mc="http://schemas.openxmlformats.org/markup-compatibility/2006">
          <mc:Choice Requires="x14">
            <control shapeId="3157" r:id="rId52" name="Option Button 85">
              <controlPr defaultSize="0" autoFill="0" autoLine="0" autoPict="0">
                <anchor moveWithCells="1">
                  <from>
                    <xdr:col>8</xdr:col>
                    <xdr:colOff>66675</xdr:colOff>
                    <xdr:row>11</xdr:row>
                    <xdr:rowOff>57150</xdr:rowOff>
                  </from>
                  <to>
                    <xdr:col>8</xdr:col>
                    <xdr:colOff>590550</xdr:colOff>
                    <xdr:row>11</xdr:row>
                    <xdr:rowOff>361950</xdr:rowOff>
                  </to>
                </anchor>
              </controlPr>
            </control>
          </mc:Choice>
        </mc:AlternateContent>
        <mc:AlternateContent xmlns:mc="http://schemas.openxmlformats.org/markup-compatibility/2006">
          <mc:Choice Requires="x14">
            <control shapeId="3158" r:id="rId53" name="Option Button 86">
              <controlPr defaultSize="0" autoFill="0" autoLine="0" autoPict="0">
                <anchor moveWithCells="1">
                  <from>
                    <xdr:col>8</xdr:col>
                    <xdr:colOff>47625</xdr:colOff>
                    <xdr:row>12</xdr:row>
                    <xdr:rowOff>104775</xdr:rowOff>
                  </from>
                  <to>
                    <xdr:col>8</xdr:col>
                    <xdr:colOff>542925</xdr:colOff>
                    <xdr:row>12</xdr:row>
                    <xdr:rowOff>381000</xdr:rowOff>
                  </to>
                </anchor>
              </controlPr>
            </control>
          </mc:Choice>
        </mc:AlternateContent>
        <mc:AlternateContent xmlns:mc="http://schemas.openxmlformats.org/markup-compatibility/2006">
          <mc:Choice Requires="x14">
            <control shapeId="3159" r:id="rId54" name="Option Button 87">
              <controlPr defaultSize="0" autoFill="0" autoLine="0" autoPict="0">
                <anchor moveWithCells="1">
                  <from>
                    <xdr:col>8</xdr:col>
                    <xdr:colOff>47625</xdr:colOff>
                    <xdr:row>13</xdr:row>
                    <xdr:rowOff>85725</xdr:rowOff>
                  </from>
                  <to>
                    <xdr:col>8</xdr:col>
                    <xdr:colOff>514350</xdr:colOff>
                    <xdr:row>13</xdr:row>
                    <xdr:rowOff>295275</xdr:rowOff>
                  </to>
                </anchor>
              </controlPr>
            </control>
          </mc:Choice>
        </mc:AlternateContent>
        <mc:AlternateContent xmlns:mc="http://schemas.openxmlformats.org/markup-compatibility/2006">
          <mc:Choice Requires="x14">
            <control shapeId="3160" r:id="rId55" name="Option Button 88">
              <controlPr defaultSize="0" autoFill="0" autoLine="0" autoPict="0">
                <anchor moveWithCells="1">
                  <from>
                    <xdr:col>8</xdr:col>
                    <xdr:colOff>57150</xdr:colOff>
                    <xdr:row>14</xdr:row>
                    <xdr:rowOff>76200</xdr:rowOff>
                  </from>
                  <to>
                    <xdr:col>8</xdr:col>
                    <xdr:colOff>495300</xdr:colOff>
                    <xdr:row>14</xdr:row>
                    <xdr:rowOff>295275</xdr:rowOff>
                  </to>
                </anchor>
              </controlPr>
            </control>
          </mc:Choice>
        </mc:AlternateContent>
        <mc:AlternateContent xmlns:mc="http://schemas.openxmlformats.org/markup-compatibility/2006">
          <mc:Choice Requires="x14">
            <control shapeId="3161" r:id="rId56" name="Option Button 89">
              <controlPr defaultSize="0" autoFill="0" autoLine="0" autoPict="0">
                <anchor moveWithCells="1">
                  <from>
                    <xdr:col>8</xdr:col>
                    <xdr:colOff>57150</xdr:colOff>
                    <xdr:row>15</xdr:row>
                    <xdr:rowOff>66675</xdr:rowOff>
                  </from>
                  <to>
                    <xdr:col>8</xdr:col>
                    <xdr:colOff>533400</xdr:colOff>
                    <xdr:row>15</xdr:row>
                    <xdr:rowOff>323850</xdr:rowOff>
                  </to>
                </anchor>
              </controlPr>
            </control>
          </mc:Choice>
        </mc:AlternateContent>
        <mc:AlternateContent xmlns:mc="http://schemas.openxmlformats.org/markup-compatibility/2006">
          <mc:Choice Requires="x14">
            <control shapeId="3162" r:id="rId57" name="Option Button 90">
              <controlPr defaultSize="0" autoFill="0" autoLine="0" autoPict="0">
                <anchor moveWithCells="1">
                  <from>
                    <xdr:col>8</xdr:col>
                    <xdr:colOff>38100</xdr:colOff>
                    <xdr:row>16</xdr:row>
                    <xdr:rowOff>85725</xdr:rowOff>
                  </from>
                  <to>
                    <xdr:col>8</xdr:col>
                    <xdr:colOff>476250</xdr:colOff>
                    <xdr:row>16</xdr:row>
                    <xdr:rowOff>400050</xdr:rowOff>
                  </to>
                </anchor>
              </controlPr>
            </control>
          </mc:Choice>
        </mc:AlternateContent>
        <mc:AlternateContent xmlns:mc="http://schemas.openxmlformats.org/markup-compatibility/2006">
          <mc:Choice Requires="x14">
            <control shapeId="3165" r:id="rId58" name="Option Button 93">
              <controlPr defaultSize="0" autoFill="0" autoLine="0" autoPict="0">
                <anchor moveWithCells="1">
                  <from>
                    <xdr:col>8</xdr:col>
                    <xdr:colOff>66675</xdr:colOff>
                    <xdr:row>18</xdr:row>
                    <xdr:rowOff>95250</xdr:rowOff>
                  </from>
                  <to>
                    <xdr:col>8</xdr:col>
                    <xdr:colOff>495300</xdr:colOff>
                    <xdr:row>18</xdr:row>
                    <xdr:rowOff>428625</xdr:rowOff>
                  </to>
                </anchor>
              </controlPr>
            </control>
          </mc:Choice>
        </mc:AlternateContent>
        <mc:AlternateContent xmlns:mc="http://schemas.openxmlformats.org/markup-compatibility/2006">
          <mc:Choice Requires="x14">
            <control shapeId="3166" r:id="rId59" name="Option Button 94">
              <controlPr defaultSize="0" autoFill="0" autoLine="0" autoPict="0">
                <anchor moveWithCells="1">
                  <from>
                    <xdr:col>8</xdr:col>
                    <xdr:colOff>76200</xdr:colOff>
                    <xdr:row>19</xdr:row>
                    <xdr:rowOff>76200</xdr:rowOff>
                  </from>
                  <to>
                    <xdr:col>8</xdr:col>
                    <xdr:colOff>552450</xdr:colOff>
                    <xdr:row>19</xdr:row>
                    <xdr:rowOff>323850</xdr:rowOff>
                  </to>
                </anchor>
              </controlPr>
            </control>
          </mc:Choice>
        </mc:AlternateContent>
        <mc:AlternateContent xmlns:mc="http://schemas.openxmlformats.org/markup-compatibility/2006">
          <mc:Choice Requires="x14">
            <control shapeId="3175" r:id="rId60" name="Zone de groupe 201">
              <controlPr defaultSize="0" autoFill="0" autoPict="0">
                <anchor moveWithCells="1">
                  <from>
                    <xdr:col>6</xdr:col>
                    <xdr:colOff>38100</xdr:colOff>
                    <xdr:row>21</xdr:row>
                    <xdr:rowOff>19050</xdr:rowOff>
                  </from>
                  <to>
                    <xdr:col>9</xdr:col>
                    <xdr:colOff>676275</xdr:colOff>
                    <xdr:row>22</xdr:row>
                    <xdr:rowOff>9525</xdr:rowOff>
                  </to>
                </anchor>
              </controlPr>
            </control>
          </mc:Choice>
        </mc:AlternateContent>
        <mc:AlternateContent xmlns:mc="http://schemas.openxmlformats.org/markup-compatibility/2006">
          <mc:Choice Requires="x14">
            <control shapeId="3176" r:id="rId61" name="Option Button 104">
              <controlPr defaultSize="0" autoFill="0" autoLine="0" autoPict="0">
                <anchor moveWithCells="1">
                  <from>
                    <xdr:col>6</xdr:col>
                    <xdr:colOff>104775</xdr:colOff>
                    <xdr:row>21</xdr:row>
                    <xdr:rowOff>76200</xdr:rowOff>
                  </from>
                  <to>
                    <xdr:col>6</xdr:col>
                    <xdr:colOff>666750</xdr:colOff>
                    <xdr:row>22</xdr:row>
                    <xdr:rowOff>9525</xdr:rowOff>
                  </to>
                </anchor>
              </controlPr>
            </control>
          </mc:Choice>
        </mc:AlternateContent>
        <mc:AlternateContent xmlns:mc="http://schemas.openxmlformats.org/markup-compatibility/2006">
          <mc:Choice Requires="x14">
            <control shapeId="3177" r:id="rId62" name="Option Button 105">
              <controlPr defaultSize="0" autoFill="0" autoLine="0" autoPict="0">
                <anchor moveWithCells="1">
                  <from>
                    <xdr:col>7</xdr:col>
                    <xdr:colOff>85725</xdr:colOff>
                    <xdr:row>21</xdr:row>
                    <xdr:rowOff>76200</xdr:rowOff>
                  </from>
                  <to>
                    <xdr:col>7</xdr:col>
                    <xdr:colOff>676275</xdr:colOff>
                    <xdr:row>22</xdr:row>
                    <xdr:rowOff>9525</xdr:rowOff>
                  </to>
                </anchor>
              </controlPr>
            </control>
          </mc:Choice>
        </mc:AlternateContent>
        <mc:AlternateContent xmlns:mc="http://schemas.openxmlformats.org/markup-compatibility/2006">
          <mc:Choice Requires="x14">
            <control shapeId="3178" r:id="rId63" name="Zone de groupe 200">
              <controlPr defaultSize="0" autoFill="0" autoPict="0">
                <anchor moveWithCells="1">
                  <from>
                    <xdr:col>6</xdr:col>
                    <xdr:colOff>28575</xdr:colOff>
                    <xdr:row>20</xdr:row>
                    <xdr:rowOff>19050</xdr:rowOff>
                  </from>
                  <to>
                    <xdr:col>9</xdr:col>
                    <xdr:colOff>685800</xdr:colOff>
                    <xdr:row>20</xdr:row>
                    <xdr:rowOff>485775</xdr:rowOff>
                  </to>
                </anchor>
              </controlPr>
            </control>
          </mc:Choice>
        </mc:AlternateContent>
        <mc:AlternateContent xmlns:mc="http://schemas.openxmlformats.org/markup-compatibility/2006">
          <mc:Choice Requires="x14">
            <control shapeId="3181" r:id="rId64" name="Option Button 109">
              <controlPr defaultSize="0" autoFill="0" autoLine="0" autoPict="0">
                <anchor moveWithCells="1">
                  <from>
                    <xdr:col>6</xdr:col>
                    <xdr:colOff>152400</xdr:colOff>
                    <xdr:row>20</xdr:row>
                    <xdr:rowOff>114300</xdr:rowOff>
                  </from>
                  <to>
                    <xdr:col>6</xdr:col>
                    <xdr:colOff>581025</xdr:colOff>
                    <xdr:row>20</xdr:row>
                    <xdr:rowOff>447675</xdr:rowOff>
                  </to>
                </anchor>
              </controlPr>
            </control>
          </mc:Choice>
        </mc:AlternateContent>
        <mc:AlternateContent xmlns:mc="http://schemas.openxmlformats.org/markup-compatibility/2006">
          <mc:Choice Requires="x14">
            <control shapeId="3183" r:id="rId65" name="Zone de groupe 202">
              <controlPr defaultSize="0" autoFill="0" autoPict="0">
                <anchor moveWithCells="1">
                  <from>
                    <xdr:col>6</xdr:col>
                    <xdr:colOff>47625</xdr:colOff>
                    <xdr:row>23</xdr:row>
                    <xdr:rowOff>57150</xdr:rowOff>
                  </from>
                  <to>
                    <xdr:col>9</xdr:col>
                    <xdr:colOff>704850</xdr:colOff>
                    <xdr:row>24</xdr:row>
                    <xdr:rowOff>0</xdr:rowOff>
                  </to>
                </anchor>
              </controlPr>
            </control>
          </mc:Choice>
        </mc:AlternateContent>
        <mc:AlternateContent xmlns:mc="http://schemas.openxmlformats.org/markup-compatibility/2006">
          <mc:Choice Requires="x14">
            <control shapeId="3184" r:id="rId66" name="Option Button 112">
              <controlPr defaultSize="0" autoFill="0" autoLine="0" autoPict="0">
                <anchor moveWithCells="1">
                  <from>
                    <xdr:col>6</xdr:col>
                    <xdr:colOff>95250</xdr:colOff>
                    <xdr:row>23</xdr:row>
                    <xdr:rowOff>133350</xdr:rowOff>
                  </from>
                  <to>
                    <xdr:col>6</xdr:col>
                    <xdr:colOff>695325</xdr:colOff>
                    <xdr:row>23</xdr:row>
                    <xdr:rowOff>409575</xdr:rowOff>
                  </to>
                </anchor>
              </controlPr>
            </control>
          </mc:Choice>
        </mc:AlternateContent>
        <mc:AlternateContent xmlns:mc="http://schemas.openxmlformats.org/markup-compatibility/2006">
          <mc:Choice Requires="x14">
            <control shapeId="3185" r:id="rId67" name="Option Button 113">
              <controlPr defaultSize="0" autoFill="0" autoLine="0" autoPict="0">
                <anchor moveWithCells="1">
                  <from>
                    <xdr:col>7</xdr:col>
                    <xdr:colOff>28575</xdr:colOff>
                    <xdr:row>23</xdr:row>
                    <xdr:rowOff>142875</xdr:rowOff>
                  </from>
                  <to>
                    <xdr:col>7</xdr:col>
                    <xdr:colOff>695325</xdr:colOff>
                    <xdr:row>23</xdr:row>
                    <xdr:rowOff>400050</xdr:rowOff>
                  </to>
                </anchor>
              </controlPr>
            </control>
          </mc:Choice>
        </mc:AlternateContent>
        <mc:AlternateContent xmlns:mc="http://schemas.openxmlformats.org/markup-compatibility/2006">
          <mc:Choice Requires="x14">
            <control shapeId="3186" r:id="rId68" name="Zone de groupe 203">
              <controlPr defaultSize="0" autoFill="0" autoPict="0">
                <anchor moveWithCells="1">
                  <from>
                    <xdr:col>6</xdr:col>
                    <xdr:colOff>47625</xdr:colOff>
                    <xdr:row>24</xdr:row>
                    <xdr:rowOff>38100</xdr:rowOff>
                  </from>
                  <to>
                    <xdr:col>9</xdr:col>
                    <xdr:colOff>704850</xdr:colOff>
                    <xdr:row>24</xdr:row>
                    <xdr:rowOff>371475</xdr:rowOff>
                  </to>
                </anchor>
              </controlPr>
            </control>
          </mc:Choice>
        </mc:AlternateContent>
        <mc:AlternateContent xmlns:mc="http://schemas.openxmlformats.org/markup-compatibility/2006">
          <mc:Choice Requires="x14">
            <control shapeId="3187" r:id="rId69" name="Option Button 115">
              <controlPr defaultSize="0" autoFill="0" autoLine="0" autoPict="0">
                <anchor moveWithCells="1">
                  <from>
                    <xdr:col>6</xdr:col>
                    <xdr:colOff>123825</xdr:colOff>
                    <xdr:row>24</xdr:row>
                    <xdr:rowOff>85725</xdr:rowOff>
                  </from>
                  <to>
                    <xdr:col>6</xdr:col>
                    <xdr:colOff>647700</xdr:colOff>
                    <xdr:row>24</xdr:row>
                    <xdr:rowOff>342900</xdr:rowOff>
                  </to>
                </anchor>
              </controlPr>
            </control>
          </mc:Choice>
        </mc:AlternateContent>
        <mc:AlternateContent xmlns:mc="http://schemas.openxmlformats.org/markup-compatibility/2006">
          <mc:Choice Requires="x14">
            <control shapeId="3188" r:id="rId70" name="Option Button 116">
              <controlPr defaultSize="0" autoFill="0" autoLine="0" autoPict="0">
                <anchor moveWithCells="1">
                  <from>
                    <xdr:col>7</xdr:col>
                    <xdr:colOff>76200</xdr:colOff>
                    <xdr:row>24</xdr:row>
                    <xdr:rowOff>76200</xdr:rowOff>
                  </from>
                  <to>
                    <xdr:col>7</xdr:col>
                    <xdr:colOff>666750</xdr:colOff>
                    <xdr:row>24</xdr:row>
                    <xdr:rowOff>352425</xdr:rowOff>
                  </to>
                </anchor>
              </controlPr>
            </control>
          </mc:Choice>
        </mc:AlternateContent>
        <mc:AlternateContent xmlns:mc="http://schemas.openxmlformats.org/markup-compatibility/2006">
          <mc:Choice Requires="x14">
            <control shapeId="3189" r:id="rId71" name="Zone de groupe 204">
              <controlPr defaultSize="0" autoFill="0" autoPict="0">
                <anchor moveWithCells="1">
                  <from>
                    <xdr:col>6</xdr:col>
                    <xdr:colOff>38100</xdr:colOff>
                    <xdr:row>25</xdr:row>
                    <xdr:rowOff>19050</xdr:rowOff>
                  </from>
                  <to>
                    <xdr:col>9</xdr:col>
                    <xdr:colOff>723900</xdr:colOff>
                    <xdr:row>25</xdr:row>
                    <xdr:rowOff>419100</xdr:rowOff>
                  </to>
                </anchor>
              </controlPr>
            </control>
          </mc:Choice>
        </mc:AlternateContent>
        <mc:AlternateContent xmlns:mc="http://schemas.openxmlformats.org/markup-compatibility/2006">
          <mc:Choice Requires="x14">
            <control shapeId="3190" r:id="rId72" name="Option Button 118">
              <controlPr defaultSize="0" autoFill="0" autoLine="0" autoPict="0">
                <anchor moveWithCells="1">
                  <from>
                    <xdr:col>6</xdr:col>
                    <xdr:colOff>123825</xdr:colOff>
                    <xdr:row>25</xdr:row>
                    <xdr:rowOff>95250</xdr:rowOff>
                  </from>
                  <to>
                    <xdr:col>6</xdr:col>
                    <xdr:colOff>704850</xdr:colOff>
                    <xdr:row>25</xdr:row>
                    <xdr:rowOff>371475</xdr:rowOff>
                  </to>
                </anchor>
              </controlPr>
            </control>
          </mc:Choice>
        </mc:AlternateContent>
        <mc:AlternateContent xmlns:mc="http://schemas.openxmlformats.org/markup-compatibility/2006">
          <mc:Choice Requires="x14">
            <control shapeId="3191" r:id="rId73" name="Option Button 119">
              <controlPr defaultSize="0" autoFill="0" autoLine="0" autoPict="0">
                <anchor moveWithCells="1">
                  <from>
                    <xdr:col>7</xdr:col>
                    <xdr:colOff>85725</xdr:colOff>
                    <xdr:row>25</xdr:row>
                    <xdr:rowOff>104775</xdr:rowOff>
                  </from>
                  <to>
                    <xdr:col>7</xdr:col>
                    <xdr:colOff>704850</xdr:colOff>
                    <xdr:row>25</xdr:row>
                    <xdr:rowOff>361950</xdr:rowOff>
                  </to>
                </anchor>
              </controlPr>
            </control>
          </mc:Choice>
        </mc:AlternateContent>
        <mc:AlternateContent xmlns:mc="http://schemas.openxmlformats.org/markup-compatibility/2006">
          <mc:Choice Requires="x14">
            <control shapeId="3192" r:id="rId74" name="Zone de groupe 205">
              <controlPr defaultSize="0" autoFill="0" autoPict="0">
                <anchor moveWithCells="1">
                  <from>
                    <xdr:col>6</xdr:col>
                    <xdr:colOff>38100</xdr:colOff>
                    <xdr:row>26</xdr:row>
                    <xdr:rowOff>57150</xdr:rowOff>
                  </from>
                  <to>
                    <xdr:col>9</xdr:col>
                    <xdr:colOff>723900</xdr:colOff>
                    <xdr:row>26</xdr:row>
                    <xdr:rowOff>419100</xdr:rowOff>
                  </to>
                </anchor>
              </controlPr>
            </control>
          </mc:Choice>
        </mc:AlternateContent>
        <mc:AlternateContent xmlns:mc="http://schemas.openxmlformats.org/markup-compatibility/2006">
          <mc:Choice Requires="x14">
            <control shapeId="3193" r:id="rId75" name="Option Button 121">
              <controlPr defaultSize="0" autoFill="0" autoLine="0" autoPict="0">
                <anchor moveWithCells="1">
                  <from>
                    <xdr:col>6</xdr:col>
                    <xdr:colOff>85725</xdr:colOff>
                    <xdr:row>26</xdr:row>
                    <xdr:rowOff>123825</xdr:rowOff>
                  </from>
                  <to>
                    <xdr:col>6</xdr:col>
                    <xdr:colOff>695325</xdr:colOff>
                    <xdr:row>26</xdr:row>
                    <xdr:rowOff>400050</xdr:rowOff>
                  </to>
                </anchor>
              </controlPr>
            </control>
          </mc:Choice>
        </mc:AlternateContent>
        <mc:AlternateContent xmlns:mc="http://schemas.openxmlformats.org/markup-compatibility/2006">
          <mc:Choice Requires="x14">
            <control shapeId="3194" r:id="rId76" name="Option Button 122">
              <controlPr defaultSize="0" autoFill="0" autoLine="0" autoPict="0">
                <anchor moveWithCells="1">
                  <from>
                    <xdr:col>7</xdr:col>
                    <xdr:colOff>76200</xdr:colOff>
                    <xdr:row>26</xdr:row>
                    <xdr:rowOff>133350</xdr:rowOff>
                  </from>
                  <to>
                    <xdr:col>7</xdr:col>
                    <xdr:colOff>695325</xdr:colOff>
                    <xdr:row>26</xdr:row>
                    <xdr:rowOff>371475</xdr:rowOff>
                  </to>
                </anchor>
              </controlPr>
            </control>
          </mc:Choice>
        </mc:AlternateContent>
        <mc:AlternateContent xmlns:mc="http://schemas.openxmlformats.org/markup-compatibility/2006">
          <mc:Choice Requires="x14">
            <control shapeId="3195" r:id="rId77" name="Zone de groupe 206">
              <controlPr defaultSize="0" autoFill="0" autoPict="0">
                <anchor moveWithCells="1">
                  <from>
                    <xdr:col>6</xdr:col>
                    <xdr:colOff>47625</xdr:colOff>
                    <xdr:row>27</xdr:row>
                    <xdr:rowOff>38100</xdr:rowOff>
                  </from>
                  <to>
                    <xdr:col>9</xdr:col>
                    <xdr:colOff>695325</xdr:colOff>
                    <xdr:row>27</xdr:row>
                    <xdr:rowOff>333375</xdr:rowOff>
                  </to>
                </anchor>
              </controlPr>
            </control>
          </mc:Choice>
        </mc:AlternateContent>
        <mc:AlternateContent xmlns:mc="http://schemas.openxmlformats.org/markup-compatibility/2006">
          <mc:Choice Requires="x14">
            <control shapeId="3196" r:id="rId78" name="Option Button 124">
              <controlPr defaultSize="0" autoFill="0" autoLine="0" autoPict="0">
                <anchor moveWithCells="1">
                  <from>
                    <xdr:col>6</xdr:col>
                    <xdr:colOff>95250</xdr:colOff>
                    <xdr:row>27</xdr:row>
                    <xdr:rowOff>85725</xdr:rowOff>
                  </from>
                  <to>
                    <xdr:col>6</xdr:col>
                    <xdr:colOff>733425</xdr:colOff>
                    <xdr:row>27</xdr:row>
                    <xdr:rowOff>323850</xdr:rowOff>
                  </to>
                </anchor>
              </controlPr>
            </control>
          </mc:Choice>
        </mc:AlternateContent>
        <mc:AlternateContent xmlns:mc="http://schemas.openxmlformats.org/markup-compatibility/2006">
          <mc:Choice Requires="x14">
            <control shapeId="3197" r:id="rId79" name="Option Button 125">
              <controlPr defaultSize="0" autoFill="0" autoLine="0" autoPict="0">
                <anchor moveWithCells="1">
                  <from>
                    <xdr:col>7</xdr:col>
                    <xdr:colOff>95250</xdr:colOff>
                    <xdr:row>27</xdr:row>
                    <xdr:rowOff>95250</xdr:rowOff>
                  </from>
                  <to>
                    <xdr:col>7</xdr:col>
                    <xdr:colOff>676275</xdr:colOff>
                    <xdr:row>27</xdr:row>
                    <xdr:rowOff>314325</xdr:rowOff>
                  </to>
                </anchor>
              </controlPr>
            </control>
          </mc:Choice>
        </mc:AlternateContent>
        <mc:AlternateContent xmlns:mc="http://schemas.openxmlformats.org/markup-compatibility/2006">
          <mc:Choice Requires="x14">
            <control shapeId="3198" r:id="rId80" name="Zone de groupe 207">
              <controlPr defaultSize="0" autoFill="0" autoPict="0">
                <anchor moveWithCells="1">
                  <from>
                    <xdr:col>6</xdr:col>
                    <xdr:colOff>57150</xdr:colOff>
                    <xdr:row>28</xdr:row>
                    <xdr:rowOff>19050</xdr:rowOff>
                  </from>
                  <to>
                    <xdr:col>9</xdr:col>
                    <xdr:colOff>685800</xdr:colOff>
                    <xdr:row>28</xdr:row>
                    <xdr:rowOff>361950</xdr:rowOff>
                  </to>
                </anchor>
              </controlPr>
            </control>
          </mc:Choice>
        </mc:AlternateContent>
        <mc:AlternateContent xmlns:mc="http://schemas.openxmlformats.org/markup-compatibility/2006">
          <mc:Choice Requires="x14">
            <control shapeId="3199" r:id="rId81" name="Option Button 127">
              <controlPr defaultSize="0" autoFill="0" autoLine="0" autoPict="0">
                <anchor moveWithCells="1">
                  <from>
                    <xdr:col>6</xdr:col>
                    <xdr:colOff>123825</xdr:colOff>
                    <xdr:row>28</xdr:row>
                    <xdr:rowOff>47625</xdr:rowOff>
                  </from>
                  <to>
                    <xdr:col>6</xdr:col>
                    <xdr:colOff>733425</xdr:colOff>
                    <xdr:row>28</xdr:row>
                    <xdr:rowOff>342900</xdr:rowOff>
                  </to>
                </anchor>
              </controlPr>
            </control>
          </mc:Choice>
        </mc:AlternateContent>
        <mc:AlternateContent xmlns:mc="http://schemas.openxmlformats.org/markup-compatibility/2006">
          <mc:Choice Requires="x14">
            <control shapeId="3200" r:id="rId82" name="Option Button 128">
              <controlPr defaultSize="0" autoFill="0" autoLine="0" autoPict="0">
                <anchor moveWithCells="1">
                  <from>
                    <xdr:col>7</xdr:col>
                    <xdr:colOff>85725</xdr:colOff>
                    <xdr:row>28</xdr:row>
                    <xdr:rowOff>76200</xdr:rowOff>
                  </from>
                  <to>
                    <xdr:col>7</xdr:col>
                    <xdr:colOff>695325</xdr:colOff>
                    <xdr:row>28</xdr:row>
                    <xdr:rowOff>342900</xdr:rowOff>
                  </to>
                </anchor>
              </controlPr>
            </control>
          </mc:Choice>
        </mc:AlternateContent>
        <mc:AlternateContent xmlns:mc="http://schemas.openxmlformats.org/markup-compatibility/2006">
          <mc:Choice Requires="x14">
            <control shapeId="3201" r:id="rId83" name="Option Button 129">
              <controlPr defaultSize="0" autoFill="0" autoLine="0" autoPict="0">
                <anchor moveWithCells="1">
                  <from>
                    <xdr:col>8</xdr:col>
                    <xdr:colOff>57150</xdr:colOff>
                    <xdr:row>23</xdr:row>
                    <xdr:rowOff>123825</xdr:rowOff>
                  </from>
                  <to>
                    <xdr:col>8</xdr:col>
                    <xdr:colOff>514350</xdr:colOff>
                    <xdr:row>23</xdr:row>
                    <xdr:rowOff>381000</xdr:rowOff>
                  </to>
                </anchor>
              </controlPr>
            </control>
          </mc:Choice>
        </mc:AlternateContent>
        <mc:AlternateContent xmlns:mc="http://schemas.openxmlformats.org/markup-compatibility/2006">
          <mc:Choice Requires="x14">
            <control shapeId="3202" r:id="rId84" name="Option Button 130">
              <controlPr defaultSize="0" autoFill="0" autoLine="0" autoPict="0">
                <anchor moveWithCells="1">
                  <from>
                    <xdr:col>8</xdr:col>
                    <xdr:colOff>76200</xdr:colOff>
                    <xdr:row>24</xdr:row>
                    <xdr:rowOff>85725</xdr:rowOff>
                  </from>
                  <to>
                    <xdr:col>8</xdr:col>
                    <xdr:colOff>485775</xdr:colOff>
                    <xdr:row>24</xdr:row>
                    <xdr:rowOff>295275</xdr:rowOff>
                  </to>
                </anchor>
              </controlPr>
            </control>
          </mc:Choice>
        </mc:AlternateContent>
        <mc:AlternateContent xmlns:mc="http://schemas.openxmlformats.org/markup-compatibility/2006">
          <mc:Choice Requires="x14">
            <control shapeId="3203" r:id="rId85" name="Option Button 131">
              <controlPr defaultSize="0" autoFill="0" autoLine="0" autoPict="0">
                <anchor moveWithCells="1">
                  <from>
                    <xdr:col>8</xdr:col>
                    <xdr:colOff>66675</xdr:colOff>
                    <xdr:row>25</xdr:row>
                    <xdr:rowOff>57150</xdr:rowOff>
                  </from>
                  <to>
                    <xdr:col>8</xdr:col>
                    <xdr:colOff>590550</xdr:colOff>
                    <xdr:row>25</xdr:row>
                    <xdr:rowOff>361950</xdr:rowOff>
                  </to>
                </anchor>
              </controlPr>
            </control>
          </mc:Choice>
        </mc:AlternateContent>
        <mc:AlternateContent xmlns:mc="http://schemas.openxmlformats.org/markup-compatibility/2006">
          <mc:Choice Requires="x14">
            <control shapeId="3204" r:id="rId86" name="Option Button 132">
              <controlPr defaultSize="0" autoFill="0" autoLine="0" autoPict="0">
                <anchor moveWithCells="1">
                  <from>
                    <xdr:col>8</xdr:col>
                    <xdr:colOff>47625</xdr:colOff>
                    <xdr:row>26</xdr:row>
                    <xdr:rowOff>104775</xdr:rowOff>
                  </from>
                  <to>
                    <xdr:col>8</xdr:col>
                    <xdr:colOff>542925</xdr:colOff>
                    <xdr:row>26</xdr:row>
                    <xdr:rowOff>381000</xdr:rowOff>
                  </to>
                </anchor>
              </controlPr>
            </control>
          </mc:Choice>
        </mc:AlternateContent>
        <mc:AlternateContent xmlns:mc="http://schemas.openxmlformats.org/markup-compatibility/2006">
          <mc:Choice Requires="x14">
            <control shapeId="3205" r:id="rId87" name="Option Button 133">
              <controlPr defaultSize="0" autoFill="0" autoLine="0" autoPict="0">
                <anchor moveWithCells="1">
                  <from>
                    <xdr:col>8</xdr:col>
                    <xdr:colOff>47625</xdr:colOff>
                    <xdr:row>27</xdr:row>
                    <xdr:rowOff>85725</xdr:rowOff>
                  </from>
                  <to>
                    <xdr:col>8</xdr:col>
                    <xdr:colOff>514350</xdr:colOff>
                    <xdr:row>27</xdr:row>
                    <xdr:rowOff>295275</xdr:rowOff>
                  </to>
                </anchor>
              </controlPr>
            </control>
          </mc:Choice>
        </mc:AlternateContent>
        <mc:AlternateContent xmlns:mc="http://schemas.openxmlformats.org/markup-compatibility/2006">
          <mc:Choice Requires="x14">
            <control shapeId="3206" r:id="rId88" name="Option Button 134">
              <controlPr defaultSize="0" autoFill="0" autoLine="0" autoPict="0">
                <anchor moveWithCells="1">
                  <from>
                    <xdr:col>8</xdr:col>
                    <xdr:colOff>57150</xdr:colOff>
                    <xdr:row>28</xdr:row>
                    <xdr:rowOff>76200</xdr:rowOff>
                  </from>
                  <to>
                    <xdr:col>8</xdr:col>
                    <xdr:colOff>495300</xdr:colOff>
                    <xdr:row>28</xdr:row>
                    <xdr:rowOff>295275</xdr:rowOff>
                  </to>
                </anchor>
              </controlPr>
            </control>
          </mc:Choice>
        </mc:AlternateContent>
        <mc:AlternateContent xmlns:mc="http://schemas.openxmlformats.org/markup-compatibility/2006">
          <mc:Choice Requires="x14">
            <control shapeId="3207" r:id="rId89" name="Option Button 135">
              <controlPr defaultSize="0" autoFill="0" autoLine="0" autoPict="0">
                <anchor moveWithCells="1">
                  <from>
                    <xdr:col>7</xdr:col>
                    <xdr:colOff>152400</xdr:colOff>
                    <xdr:row>20</xdr:row>
                    <xdr:rowOff>104775</xdr:rowOff>
                  </from>
                  <to>
                    <xdr:col>7</xdr:col>
                    <xdr:colOff>590550</xdr:colOff>
                    <xdr:row>20</xdr:row>
                    <xdr:rowOff>409575</xdr:rowOff>
                  </to>
                </anchor>
              </controlPr>
            </control>
          </mc:Choice>
        </mc:AlternateContent>
        <mc:AlternateContent xmlns:mc="http://schemas.openxmlformats.org/markup-compatibility/2006">
          <mc:Choice Requires="x14">
            <control shapeId="3208" r:id="rId90" name="Option Button 136">
              <controlPr defaultSize="0" autoFill="0" autoLine="0" autoPict="0">
                <anchor moveWithCells="1">
                  <from>
                    <xdr:col>8</xdr:col>
                    <xdr:colOff>57150</xdr:colOff>
                    <xdr:row>20</xdr:row>
                    <xdr:rowOff>104775</xdr:rowOff>
                  </from>
                  <to>
                    <xdr:col>8</xdr:col>
                    <xdr:colOff>609600</xdr:colOff>
                    <xdr:row>20</xdr:row>
                    <xdr:rowOff>438150</xdr:rowOff>
                  </to>
                </anchor>
              </controlPr>
            </control>
          </mc:Choice>
        </mc:AlternateContent>
        <mc:AlternateContent xmlns:mc="http://schemas.openxmlformats.org/markup-compatibility/2006">
          <mc:Choice Requires="x14">
            <control shapeId="3209" r:id="rId91" name="Option Button 137">
              <controlPr defaultSize="0" autoFill="0" autoLine="0" autoPict="0">
                <anchor moveWithCells="1">
                  <from>
                    <xdr:col>8</xdr:col>
                    <xdr:colOff>57150</xdr:colOff>
                    <xdr:row>21</xdr:row>
                    <xdr:rowOff>95250</xdr:rowOff>
                  </from>
                  <to>
                    <xdr:col>8</xdr:col>
                    <xdr:colOff>447675</xdr:colOff>
                    <xdr:row>21</xdr:row>
                    <xdr:rowOff>314325</xdr:rowOff>
                  </to>
                </anchor>
              </controlPr>
            </control>
          </mc:Choice>
        </mc:AlternateContent>
        <mc:AlternateContent xmlns:mc="http://schemas.openxmlformats.org/markup-compatibility/2006">
          <mc:Choice Requires="x14">
            <control shapeId="3210" r:id="rId92" name="Option Button 138">
              <controlPr defaultSize="0" autoFill="0" autoLine="0" autoPict="0">
                <anchor moveWithCells="1">
                  <from>
                    <xdr:col>9</xdr:col>
                    <xdr:colOff>47625</xdr:colOff>
                    <xdr:row>4</xdr:row>
                    <xdr:rowOff>76200</xdr:rowOff>
                  </from>
                  <to>
                    <xdr:col>9</xdr:col>
                    <xdr:colOff>523875</xdr:colOff>
                    <xdr:row>4</xdr:row>
                    <xdr:rowOff>285750</xdr:rowOff>
                  </to>
                </anchor>
              </controlPr>
            </control>
          </mc:Choice>
        </mc:AlternateContent>
        <mc:AlternateContent xmlns:mc="http://schemas.openxmlformats.org/markup-compatibility/2006">
          <mc:Choice Requires="x14">
            <control shapeId="3211" r:id="rId93" name="Option Button 139">
              <controlPr defaultSize="0" autoFill="0" autoLine="0" autoPict="0">
                <anchor moveWithCells="1">
                  <from>
                    <xdr:col>9</xdr:col>
                    <xdr:colOff>38100</xdr:colOff>
                    <xdr:row>5</xdr:row>
                    <xdr:rowOff>66675</xdr:rowOff>
                  </from>
                  <to>
                    <xdr:col>9</xdr:col>
                    <xdr:colOff>523875</xdr:colOff>
                    <xdr:row>5</xdr:row>
                    <xdr:rowOff>333375</xdr:rowOff>
                  </to>
                </anchor>
              </controlPr>
            </control>
          </mc:Choice>
        </mc:AlternateContent>
        <mc:AlternateContent xmlns:mc="http://schemas.openxmlformats.org/markup-compatibility/2006">
          <mc:Choice Requires="x14">
            <control shapeId="3212" r:id="rId94" name="Option Button 140">
              <controlPr defaultSize="0" autoFill="0" autoLine="0" autoPict="0">
                <anchor moveWithCells="1">
                  <from>
                    <xdr:col>9</xdr:col>
                    <xdr:colOff>95250</xdr:colOff>
                    <xdr:row>6</xdr:row>
                    <xdr:rowOff>38100</xdr:rowOff>
                  </from>
                  <to>
                    <xdr:col>9</xdr:col>
                    <xdr:colOff>628650</xdr:colOff>
                    <xdr:row>6</xdr:row>
                    <xdr:rowOff>295275</xdr:rowOff>
                  </to>
                </anchor>
              </controlPr>
            </control>
          </mc:Choice>
        </mc:AlternateContent>
        <mc:AlternateContent xmlns:mc="http://schemas.openxmlformats.org/markup-compatibility/2006">
          <mc:Choice Requires="x14">
            <control shapeId="3213" r:id="rId95" name="Option Button 141">
              <controlPr defaultSize="0" autoFill="0" autoLine="0" autoPict="0">
                <anchor moveWithCells="1">
                  <from>
                    <xdr:col>9</xdr:col>
                    <xdr:colOff>47625</xdr:colOff>
                    <xdr:row>7</xdr:row>
                    <xdr:rowOff>57150</xdr:rowOff>
                  </from>
                  <to>
                    <xdr:col>9</xdr:col>
                    <xdr:colOff>514350</xdr:colOff>
                    <xdr:row>7</xdr:row>
                    <xdr:rowOff>276225</xdr:rowOff>
                  </to>
                </anchor>
              </controlPr>
            </control>
          </mc:Choice>
        </mc:AlternateContent>
        <mc:AlternateContent xmlns:mc="http://schemas.openxmlformats.org/markup-compatibility/2006">
          <mc:Choice Requires="x14">
            <control shapeId="3214" r:id="rId96" name="Option Button 142">
              <controlPr defaultSize="0" autoFill="0" autoLine="0" autoPict="0">
                <anchor moveWithCells="1">
                  <from>
                    <xdr:col>9</xdr:col>
                    <xdr:colOff>57150</xdr:colOff>
                    <xdr:row>9</xdr:row>
                    <xdr:rowOff>123825</xdr:rowOff>
                  </from>
                  <to>
                    <xdr:col>9</xdr:col>
                    <xdr:colOff>514350</xdr:colOff>
                    <xdr:row>9</xdr:row>
                    <xdr:rowOff>381000</xdr:rowOff>
                  </to>
                </anchor>
              </controlPr>
            </control>
          </mc:Choice>
        </mc:AlternateContent>
        <mc:AlternateContent xmlns:mc="http://schemas.openxmlformats.org/markup-compatibility/2006">
          <mc:Choice Requires="x14">
            <control shapeId="3215" r:id="rId97" name="Option Button 143">
              <controlPr defaultSize="0" autoFill="0" autoLine="0" autoPict="0">
                <anchor moveWithCells="1">
                  <from>
                    <xdr:col>9</xdr:col>
                    <xdr:colOff>76200</xdr:colOff>
                    <xdr:row>10</xdr:row>
                    <xdr:rowOff>85725</xdr:rowOff>
                  </from>
                  <to>
                    <xdr:col>9</xdr:col>
                    <xdr:colOff>485775</xdr:colOff>
                    <xdr:row>10</xdr:row>
                    <xdr:rowOff>295275</xdr:rowOff>
                  </to>
                </anchor>
              </controlPr>
            </control>
          </mc:Choice>
        </mc:AlternateContent>
        <mc:AlternateContent xmlns:mc="http://schemas.openxmlformats.org/markup-compatibility/2006">
          <mc:Choice Requires="x14">
            <control shapeId="3216" r:id="rId98" name="Option Button 144">
              <controlPr defaultSize="0" autoFill="0" autoLine="0" autoPict="0">
                <anchor moveWithCells="1">
                  <from>
                    <xdr:col>9</xdr:col>
                    <xdr:colOff>66675</xdr:colOff>
                    <xdr:row>11</xdr:row>
                    <xdr:rowOff>57150</xdr:rowOff>
                  </from>
                  <to>
                    <xdr:col>9</xdr:col>
                    <xdr:colOff>590550</xdr:colOff>
                    <xdr:row>11</xdr:row>
                    <xdr:rowOff>361950</xdr:rowOff>
                  </to>
                </anchor>
              </controlPr>
            </control>
          </mc:Choice>
        </mc:AlternateContent>
        <mc:AlternateContent xmlns:mc="http://schemas.openxmlformats.org/markup-compatibility/2006">
          <mc:Choice Requires="x14">
            <control shapeId="3217" r:id="rId99" name="Option Button 145">
              <controlPr defaultSize="0" autoFill="0" autoLine="0" autoPict="0">
                <anchor moveWithCells="1">
                  <from>
                    <xdr:col>9</xdr:col>
                    <xdr:colOff>47625</xdr:colOff>
                    <xdr:row>12</xdr:row>
                    <xdr:rowOff>104775</xdr:rowOff>
                  </from>
                  <to>
                    <xdr:col>9</xdr:col>
                    <xdr:colOff>542925</xdr:colOff>
                    <xdr:row>12</xdr:row>
                    <xdr:rowOff>381000</xdr:rowOff>
                  </to>
                </anchor>
              </controlPr>
            </control>
          </mc:Choice>
        </mc:AlternateContent>
        <mc:AlternateContent xmlns:mc="http://schemas.openxmlformats.org/markup-compatibility/2006">
          <mc:Choice Requires="x14">
            <control shapeId="3218" r:id="rId100" name="Option Button 146">
              <controlPr defaultSize="0" autoFill="0" autoLine="0" autoPict="0">
                <anchor moveWithCells="1">
                  <from>
                    <xdr:col>9</xdr:col>
                    <xdr:colOff>47625</xdr:colOff>
                    <xdr:row>13</xdr:row>
                    <xdr:rowOff>85725</xdr:rowOff>
                  </from>
                  <to>
                    <xdr:col>9</xdr:col>
                    <xdr:colOff>514350</xdr:colOff>
                    <xdr:row>13</xdr:row>
                    <xdr:rowOff>295275</xdr:rowOff>
                  </to>
                </anchor>
              </controlPr>
            </control>
          </mc:Choice>
        </mc:AlternateContent>
        <mc:AlternateContent xmlns:mc="http://schemas.openxmlformats.org/markup-compatibility/2006">
          <mc:Choice Requires="x14">
            <control shapeId="3219" r:id="rId101" name="Option Button 147">
              <controlPr defaultSize="0" autoFill="0" autoLine="0" autoPict="0">
                <anchor moveWithCells="1">
                  <from>
                    <xdr:col>9</xdr:col>
                    <xdr:colOff>57150</xdr:colOff>
                    <xdr:row>14</xdr:row>
                    <xdr:rowOff>76200</xdr:rowOff>
                  </from>
                  <to>
                    <xdr:col>9</xdr:col>
                    <xdr:colOff>495300</xdr:colOff>
                    <xdr:row>14</xdr:row>
                    <xdr:rowOff>295275</xdr:rowOff>
                  </to>
                </anchor>
              </controlPr>
            </control>
          </mc:Choice>
        </mc:AlternateContent>
        <mc:AlternateContent xmlns:mc="http://schemas.openxmlformats.org/markup-compatibility/2006">
          <mc:Choice Requires="x14">
            <control shapeId="3220" r:id="rId102" name="Option Button 148">
              <controlPr defaultSize="0" autoFill="0" autoLine="0" autoPict="0">
                <anchor moveWithCells="1">
                  <from>
                    <xdr:col>9</xdr:col>
                    <xdr:colOff>57150</xdr:colOff>
                    <xdr:row>15</xdr:row>
                    <xdr:rowOff>66675</xdr:rowOff>
                  </from>
                  <to>
                    <xdr:col>9</xdr:col>
                    <xdr:colOff>533400</xdr:colOff>
                    <xdr:row>15</xdr:row>
                    <xdr:rowOff>323850</xdr:rowOff>
                  </to>
                </anchor>
              </controlPr>
            </control>
          </mc:Choice>
        </mc:AlternateContent>
        <mc:AlternateContent xmlns:mc="http://schemas.openxmlformats.org/markup-compatibility/2006">
          <mc:Choice Requires="x14">
            <control shapeId="3221" r:id="rId103" name="Option Button 149">
              <controlPr defaultSize="0" autoFill="0" autoLine="0" autoPict="0">
                <anchor moveWithCells="1">
                  <from>
                    <xdr:col>9</xdr:col>
                    <xdr:colOff>38100</xdr:colOff>
                    <xdr:row>16</xdr:row>
                    <xdr:rowOff>85725</xdr:rowOff>
                  </from>
                  <to>
                    <xdr:col>9</xdr:col>
                    <xdr:colOff>476250</xdr:colOff>
                    <xdr:row>16</xdr:row>
                    <xdr:rowOff>400050</xdr:rowOff>
                  </to>
                </anchor>
              </controlPr>
            </control>
          </mc:Choice>
        </mc:AlternateContent>
        <mc:AlternateContent xmlns:mc="http://schemas.openxmlformats.org/markup-compatibility/2006">
          <mc:Choice Requires="x14">
            <control shapeId="3222" r:id="rId104" name="Option Button 150">
              <controlPr defaultSize="0" autoFill="0" autoLine="0" autoPict="0">
                <anchor moveWithCells="1">
                  <from>
                    <xdr:col>9</xdr:col>
                    <xdr:colOff>66675</xdr:colOff>
                    <xdr:row>18</xdr:row>
                    <xdr:rowOff>95250</xdr:rowOff>
                  </from>
                  <to>
                    <xdr:col>9</xdr:col>
                    <xdr:colOff>495300</xdr:colOff>
                    <xdr:row>18</xdr:row>
                    <xdr:rowOff>428625</xdr:rowOff>
                  </to>
                </anchor>
              </controlPr>
            </control>
          </mc:Choice>
        </mc:AlternateContent>
        <mc:AlternateContent xmlns:mc="http://schemas.openxmlformats.org/markup-compatibility/2006">
          <mc:Choice Requires="x14">
            <control shapeId="3223" r:id="rId105" name="Option Button 151">
              <controlPr defaultSize="0" autoFill="0" autoLine="0" autoPict="0">
                <anchor moveWithCells="1">
                  <from>
                    <xdr:col>9</xdr:col>
                    <xdr:colOff>76200</xdr:colOff>
                    <xdr:row>19</xdr:row>
                    <xdr:rowOff>76200</xdr:rowOff>
                  </from>
                  <to>
                    <xdr:col>9</xdr:col>
                    <xdr:colOff>552450</xdr:colOff>
                    <xdr:row>19</xdr:row>
                    <xdr:rowOff>323850</xdr:rowOff>
                  </to>
                </anchor>
              </controlPr>
            </control>
          </mc:Choice>
        </mc:AlternateContent>
        <mc:AlternateContent xmlns:mc="http://schemas.openxmlformats.org/markup-compatibility/2006">
          <mc:Choice Requires="x14">
            <control shapeId="3224" r:id="rId106" name="Option Button 152">
              <controlPr defaultSize="0" autoFill="0" autoLine="0" autoPict="0">
                <anchor moveWithCells="1">
                  <from>
                    <xdr:col>9</xdr:col>
                    <xdr:colOff>57150</xdr:colOff>
                    <xdr:row>20</xdr:row>
                    <xdr:rowOff>104775</xdr:rowOff>
                  </from>
                  <to>
                    <xdr:col>9</xdr:col>
                    <xdr:colOff>609600</xdr:colOff>
                    <xdr:row>20</xdr:row>
                    <xdr:rowOff>438150</xdr:rowOff>
                  </to>
                </anchor>
              </controlPr>
            </control>
          </mc:Choice>
        </mc:AlternateContent>
        <mc:AlternateContent xmlns:mc="http://schemas.openxmlformats.org/markup-compatibility/2006">
          <mc:Choice Requires="x14">
            <control shapeId="3225" r:id="rId107" name="Option Button 153">
              <controlPr defaultSize="0" autoFill="0" autoLine="0" autoPict="0">
                <anchor moveWithCells="1">
                  <from>
                    <xdr:col>9</xdr:col>
                    <xdr:colOff>57150</xdr:colOff>
                    <xdr:row>21</xdr:row>
                    <xdr:rowOff>95250</xdr:rowOff>
                  </from>
                  <to>
                    <xdr:col>9</xdr:col>
                    <xdr:colOff>447675</xdr:colOff>
                    <xdr:row>21</xdr:row>
                    <xdr:rowOff>314325</xdr:rowOff>
                  </to>
                </anchor>
              </controlPr>
            </control>
          </mc:Choice>
        </mc:AlternateContent>
        <mc:AlternateContent xmlns:mc="http://schemas.openxmlformats.org/markup-compatibility/2006">
          <mc:Choice Requires="x14">
            <control shapeId="3226" r:id="rId108" name="Option Button 154">
              <controlPr defaultSize="0" autoFill="0" autoLine="0" autoPict="0">
                <anchor moveWithCells="1">
                  <from>
                    <xdr:col>9</xdr:col>
                    <xdr:colOff>57150</xdr:colOff>
                    <xdr:row>23</xdr:row>
                    <xdr:rowOff>123825</xdr:rowOff>
                  </from>
                  <to>
                    <xdr:col>9</xdr:col>
                    <xdr:colOff>514350</xdr:colOff>
                    <xdr:row>23</xdr:row>
                    <xdr:rowOff>381000</xdr:rowOff>
                  </to>
                </anchor>
              </controlPr>
            </control>
          </mc:Choice>
        </mc:AlternateContent>
        <mc:AlternateContent xmlns:mc="http://schemas.openxmlformats.org/markup-compatibility/2006">
          <mc:Choice Requires="x14">
            <control shapeId="3227" r:id="rId109" name="Option Button 155">
              <controlPr defaultSize="0" autoFill="0" autoLine="0" autoPict="0">
                <anchor moveWithCells="1">
                  <from>
                    <xdr:col>9</xdr:col>
                    <xdr:colOff>76200</xdr:colOff>
                    <xdr:row>24</xdr:row>
                    <xdr:rowOff>85725</xdr:rowOff>
                  </from>
                  <to>
                    <xdr:col>9</xdr:col>
                    <xdr:colOff>485775</xdr:colOff>
                    <xdr:row>24</xdr:row>
                    <xdr:rowOff>295275</xdr:rowOff>
                  </to>
                </anchor>
              </controlPr>
            </control>
          </mc:Choice>
        </mc:AlternateContent>
        <mc:AlternateContent xmlns:mc="http://schemas.openxmlformats.org/markup-compatibility/2006">
          <mc:Choice Requires="x14">
            <control shapeId="3228" r:id="rId110" name="Option Button 156">
              <controlPr defaultSize="0" autoFill="0" autoLine="0" autoPict="0">
                <anchor moveWithCells="1">
                  <from>
                    <xdr:col>9</xdr:col>
                    <xdr:colOff>66675</xdr:colOff>
                    <xdr:row>25</xdr:row>
                    <xdr:rowOff>57150</xdr:rowOff>
                  </from>
                  <to>
                    <xdr:col>9</xdr:col>
                    <xdr:colOff>590550</xdr:colOff>
                    <xdr:row>25</xdr:row>
                    <xdr:rowOff>361950</xdr:rowOff>
                  </to>
                </anchor>
              </controlPr>
            </control>
          </mc:Choice>
        </mc:AlternateContent>
        <mc:AlternateContent xmlns:mc="http://schemas.openxmlformats.org/markup-compatibility/2006">
          <mc:Choice Requires="x14">
            <control shapeId="3229" r:id="rId111" name="Option Button 157">
              <controlPr defaultSize="0" autoFill="0" autoLine="0" autoPict="0">
                <anchor moveWithCells="1">
                  <from>
                    <xdr:col>9</xdr:col>
                    <xdr:colOff>47625</xdr:colOff>
                    <xdr:row>26</xdr:row>
                    <xdr:rowOff>104775</xdr:rowOff>
                  </from>
                  <to>
                    <xdr:col>9</xdr:col>
                    <xdr:colOff>542925</xdr:colOff>
                    <xdr:row>26</xdr:row>
                    <xdr:rowOff>381000</xdr:rowOff>
                  </to>
                </anchor>
              </controlPr>
            </control>
          </mc:Choice>
        </mc:AlternateContent>
        <mc:AlternateContent xmlns:mc="http://schemas.openxmlformats.org/markup-compatibility/2006">
          <mc:Choice Requires="x14">
            <control shapeId="3230" r:id="rId112" name="Option Button 158">
              <controlPr defaultSize="0" autoFill="0" autoLine="0" autoPict="0">
                <anchor moveWithCells="1">
                  <from>
                    <xdr:col>9</xdr:col>
                    <xdr:colOff>47625</xdr:colOff>
                    <xdr:row>27</xdr:row>
                    <xdr:rowOff>85725</xdr:rowOff>
                  </from>
                  <to>
                    <xdr:col>9</xdr:col>
                    <xdr:colOff>514350</xdr:colOff>
                    <xdr:row>27</xdr:row>
                    <xdr:rowOff>295275</xdr:rowOff>
                  </to>
                </anchor>
              </controlPr>
            </control>
          </mc:Choice>
        </mc:AlternateContent>
        <mc:AlternateContent xmlns:mc="http://schemas.openxmlformats.org/markup-compatibility/2006">
          <mc:Choice Requires="x14">
            <control shapeId="3232" r:id="rId113" name="Option Button 160">
              <controlPr defaultSize="0" autoFill="0" autoLine="0" autoPict="0">
                <anchor moveWithCells="1">
                  <from>
                    <xdr:col>9</xdr:col>
                    <xdr:colOff>57150</xdr:colOff>
                    <xdr:row>28</xdr:row>
                    <xdr:rowOff>76200</xdr:rowOff>
                  </from>
                  <to>
                    <xdr:col>9</xdr:col>
                    <xdr:colOff>495300</xdr:colOff>
                    <xdr:row>28</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B1:S23"/>
  <sheetViews>
    <sheetView zoomScale="90" zoomScaleNormal="90" workbookViewId="0">
      <selection activeCell="K36" sqref="K36"/>
    </sheetView>
  </sheetViews>
  <sheetFormatPr baseColWidth="10" defaultColWidth="11.42578125" defaultRowHeight="15" x14ac:dyDescent="0.25"/>
  <cols>
    <col min="1" max="1" width="1.5703125" style="1" customWidth="1"/>
    <col min="2" max="2" width="7.42578125" style="1" customWidth="1"/>
    <col min="3" max="3" width="105.5703125" style="1" bestFit="1" customWidth="1"/>
    <col min="4" max="4" width="4.28515625" style="1" hidden="1" customWidth="1"/>
    <col min="5" max="5" width="3.28515625" style="1" hidden="1" customWidth="1"/>
    <col min="6" max="6" width="4.42578125" style="1" hidden="1" customWidth="1"/>
    <col min="7" max="16384" width="11.42578125" style="1"/>
  </cols>
  <sheetData>
    <row r="1" spans="2:19" ht="15.75" thickBot="1" x14ac:dyDescent="0.3"/>
    <row r="2" spans="2:19" ht="57" customHeight="1" thickBot="1" x14ac:dyDescent="0.3">
      <c r="B2" s="154" t="s">
        <v>125</v>
      </c>
      <c r="C2" s="160"/>
      <c r="D2" s="59"/>
      <c r="E2" s="6"/>
      <c r="F2" s="6"/>
      <c r="G2" s="40" t="s">
        <v>161</v>
      </c>
      <c r="H2" s="17" t="s">
        <v>160</v>
      </c>
      <c r="I2" s="102" t="s">
        <v>1</v>
      </c>
      <c r="J2" s="17" t="s">
        <v>2</v>
      </c>
      <c r="K2" s="163" t="s">
        <v>32</v>
      </c>
      <c r="L2" s="156"/>
      <c r="M2" s="156"/>
      <c r="N2" s="156"/>
      <c r="O2" s="156"/>
      <c r="P2" s="156"/>
      <c r="Q2" s="156"/>
      <c r="R2" s="156"/>
      <c r="S2" s="156"/>
    </row>
    <row r="3" spans="2:19" ht="7.5" customHeight="1" x14ac:dyDescent="0.25"/>
    <row r="4" spans="2:19" ht="31.5" x14ac:dyDescent="0.25">
      <c r="B4" s="62" t="s">
        <v>8</v>
      </c>
      <c r="C4" s="44" t="s">
        <v>107</v>
      </c>
      <c r="D4" s="44"/>
      <c r="E4" s="41">
        <f>SUM(VALUE(E5+E6+E7+E8+E10+E11+E12+E13+E14+E15+E16+E17+E19+E20+E21+E22)/16)</f>
        <v>14.0625</v>
      </c>
      <c r="F4" s="41">
        <f>E5+E6+E7+E8</f>
        <v>60</v>
      </c>
      <c r="G4" s="41"/>
      <c r="H4" s="41"/>
      <c r="I4" s="41"/>
      <c r="J4" s="41"/>
      <c r="K4" s="161"/>
      <c r="L4" s="161"/>
      <c r="M4" s="161"/>
      <c r="N4" s="161"/>
      <c r="O4" s="161"/>
      <c r="P4" s="161"/>
      <c r="Q4" s="161"/>
      <c r="R4" s="161"/>
      <c r="S4" s="162"/>
    </row>
    <row r="5" spans="2:19" ht="42.75" customHeight="1" x14ac:dyDescent="0.25">
      <c r="B5" s="60">
        <v>1</v>
      </c>
      <c r="C5" s="63" t="s">
        <v>82</v>
      </c>
      <c r="D5" s="63">
        <f>E5+0</f>
        <v>15</v>
      </c>
      <c r="E5" s="3" t="str">
        <f>SUBSTITUTE(SUBSTITUTE(SUBSTITUTE(SUBSTITUTE(F5,"4",0),"3",5),"1",15),"2",10)</f>
        <v>15</v>
      </c>
      <c r="F5" s="3">
        <v>1</v>
      </c>
      <c r="G5" s="4"/>
      <c r="H5" s="2"/>
      <c r="I5" s="2"/>
      <c r="J5" s="2"/>
      <c r="K5" s="157"/>
      <c r="L5" s="157"/>
      <c r="M5" s="157"/>
      <c r="N5" s="157"/>
      <c r="O5" s="157"/>
      <c r="P5" s="157"/>
      <c r="Q5" s="157"/>
      <c r="R5" s="157"/>
      <c r="S5" s="159"/>
    </row>
    <row r="6" spans="2:19" ht="36" customHeight="1" x14ac:dyDescent="0.25">
      <c r="B6" s="60">
        <v>2</v>
      </c>
      <c r="C6" s="63" t="s">
        <v>83</v>
      </c>
      <c r="D6" s="63">
        <f t="shared" ref="D6:D22" si="0">E6+0</f>
        <v>15</v>
      </c>
      <c r="E6" s="3" t="str">
        <f t="shared" ref="E6:E22" si="1">SUBSTITUTE(SUBSTITUTE(SUBSTITUTE(SUBSTITUTE(F6,"4",0),"3",5),"1",15),"2",10)</f>
        <v>15</v>
      </c>
      <c r="F6" s="3">
        <v>1</v>
      </c>
      <c r="G6" s="3"/>
      <c r="H6" s="2"/>
      <c r="I6" s="2"/>
      <c r="J6" s="2"/>
      <c r="K6" s="157"/>
      <c r="L6" s="157"/>
      <c r="M6" s="157"/>
      <c r="N6" s="157"/>
      <c r="O6" s="157"/>
      <c r="P6" s="157"/>
      <c r="Q6" s="157"/>
      <c r="R6" s="157"/>
      <c r="S6" s="159"/>
    </row>
    <row r="7" spans="2:19" ht="40.5" customHeight="1" x14ac:dyDescent="0.25">
      <c r="B7" s="60">
        <v>3</v>
      </c>
      <c r="C7" s="63" t="s">
        <v>84</v>
      </c>
      <c r="D7" s="63">
        <f t="shared" si="0"/>
        <v>15</v>
      </c>
      <c r="E7" s="3" t="str">
        <f t="shared" si="1"/>
        <v>15</v>
      </c>
      <c r="F7" s="3">
        <v>1</v>
      </c>
      <c r="G7" s="4"/>
      <c r="H7" s="2"/>
      <c r="I7" s="2"/>
      <c r="J7" s="2"/>
      <c r="K7" s="157"/>
      <c r="L7" s="157"/>
      <c r="M7" s="157"/>
      <c r="N7" s="157"/>
      <c r="O7" s="157"/>
      <c r="P7" s="157"/>
      <c r="Q7" s="157"/>
      <c r="R7" s="157"/>
      <c r="S7" s="159"/>
    </row>
    <row r="8" spans="2:19" ht="48" customHeight="1" x14ac:dyDescent="0.25">
      <c r="B8" s="60">
        <v>4</v>
      </c>
      <c r="C8" s="63" t="s">
        <v>85</v>
      </c>
      <c r="D8" s="63">
        <f t="shared" si="0"/>
        <v>15</v>
      </c>
      <c r="E8" s="3" t="str">
        <f t="shared" si="1"/>
        <v>15</v>
      </c>
      <c r="F8" s="3">
        <v>1</v>
      </c>
      <c r="G8" s="3"/>
      <c r="H8" s="2"/>
      <c r="I8" s="2"/>
      <c r="J8" s="2"/>
      <c r="K8" s="157"/>
      <c r="L8" s="157"/>
      <c r="M8" s="157"/>
      <c r="N8" s="157"/>
      <c r="O8" s="157"/>
      <c r="P8" s="157"/>
      <c r="Q8" s="157"/>
      <c r="R8" s="157"/>
      <c r="S8" s="159"/>
    </row>
    <row r="9" spans="2:19" ht="32.25" customHeight="1" x14ac:dyDescent="0.25">
      <c r="B9" s="62" t="s">
        <v>9</v>
      </c>
      <c r="C9" s="44" t="s">
        <v>109</v>
      </c>
      <c r="D9" s="63">
        <f t="shared" si="0"/>
        <v>0</v>
      </c>
      <c r="E9" s="3"/>
      <c r="F9" s="41">
        <f>E10+E11+E12+E13+E14+E15+E16+E17</f>
        <v>115</v>
      </c>
      <c r="G9" s="41"/>
      <c r="H9" s="41"/>
      <c r="I9" s="41"/>
      <c r="J9" s="41"/>
      <c r="K9" s="157"/>
      <c r="L9" s="157"/>
      <c r="M9" s="157"/>
      <c r="N9" s="157"/>
      <c r="O9" s="157"/>
      <c r="P9" s="157"/>
      <c r="Q9" s="157"/>
      <c r="R9" s="157"/>
      <c r="S9" s="159"/>
    </row>
    <row r="10" spans="2:19" ht="41.25" customHeight="1" x14ac:dyDescent="0.25">
      <c r="B10" s="60">
        <v>1</v>
      </c>
      <c r="C10" s="63" t="s">
        <v>87</v>
      </c>
      <c r="D10" s="63">
        <f t="shared" si="0"/>
        <v>15</v>
      </c>
      <c r="E10" s="3" t="str">
        <f t="shared" si="1"/>
        <v>15</v>
      </c>
      <c r="F10" s="3">
        <v>1</v>
      </c>
      <c r="G10" s="2"/>
      <c r="H10" s="2"/>
      <c r="I10" s="2"/>
      <c r="J10" s="2"/>
      <c r="K10" s="157"/>
      <c r="L10" s="157"/>
      <c r="M10" s="157"/>
      <c r="N10" s="157"/>
      <c r="O10" s="157"/>
      <c r="P10" s="157"/>
      <c r="Q10" s="157"/>
      <c r="R10" s="157"/>
      <c r="S10" s="159"/>
    </row>
    <row r="11" spans="2:19" ht="41.25" customHeight="1" x14ac:dyDescent="0.25">
      <c r="B11" s="60">
        <v>2</v>
      </c>
      <c r="C11" s="63" t="s">
        <v>86</v>
      </c>
      <c r="D11" s="63">
        <f t="shared" si="0"/>
        <v>15</v>
      </c>
      <c r="E11" s="3" t="str">
        <f t="shared" si="1"/>
        <v>15</v>
      </c>
      <c r="F11" s="3">
        <v>1</v>
      </c>
      <c r="G11" s="2"/>
      <c r="H11" s="2"/>
      <c r="I11" s="2"/>
      <c r="J11" s="2"/>
      <c r="K11" s="157"/>
      <c r="L11" s="157"/>
      <c r="M11" s="157"/>
      <c r="N11" s="157"/>
      <c r="O11" s="157"/>
      <c r="P11" s="157"/>
      <c r="Q11" s="157"/>
      <c r="R11" s="157"/>
      <c r="S11" s="159"/>
    </row>
    <row r="12" spans="2:19" ht="39.75" customHeight="1" x14ac:dyDescent="0.25">
      <c r="B12" s="60">
        <v>3</v>
      </c>
      <c r="C12" s="63" t="s">
        <v>88</v>
      </c>
      <c r="D12" s="63">
        <f t="shared" si="0"/>
        <v>15</v>
      </c>
      <c r="E12" s="3" t="str">
        <f t="shared" si="1"/>
        <v>15</v>
      </c>
      <c r="F12" s="3">
        <v>1</v>
      </c>
      <c r="G12" s="2"/>
      <c r="H12" s="2"/>
      <c r="I12" s="2"/>
      <c r="J12" s="2"/>
      <c r="K12" s="157"/>
      <c r="L12" s="157"/>
      <c r="M12" s="157"/>
      <c r="N12" s="157"/>
      <c r="O12" s="157"/>
      <c r="P12" s="157"/>
      <c r="Q12" s="157"/>
      <c r="R12" s="157"/>
      <c r="S12" s="159"/>
    </row>
    <row r="13" spans="2:19" ht="40.5" customHeight="1" x14ac:dyDescent="0.25">
      <c r="B13" s="60">
        <v>4</v>
      </c>
      <c r="C13" s="63" t="s">
        <v>89</v>
      </c>
      <c r="D13" s="63">
        <f t="shared" si="0"/>
        <v>15</v>
      </c>
      <c r="E13" s="3" t="str">
        <f t="shared" si="1"/>
        <v>15</v>
      </c>
      <c r="F13" s="3">
        <v>1</v>
      </c>
      <c r="G13" s="2"/>
      <c r="H13" s="2"/>
      <c r="I13" s="2"/>
      <c r="J13" s="2"/>
      <c r="K13" s="157"/>
      <c r="L13" s="157"/>
      <c r="M13" s="157"/>
      <c r="N13" s="157"/>
      <c r="O13" s="157"/>
      <c r="P13" s="157"/>
      <c r="Q13" s="157"/>
      <c r="R13" s="157"/>
      <c r="S13" s="159"/>
    </row>
    <row r="14" spans="2:19" ht="33.75" customHeight="1" x14ac:dyDescent="0.25">
      <c r="B14" s="60">
        <v>5</v>
      </c>
      <c r="C14" s="63" t="s">
        <v>90</v>
      </c>
      <c r="D14" s="63">
        <f t="shared" si="0"/>
        <v>10</v>
      </c>
      <c r="E14" s="3" t="str">
        <f t="shared" si="1"/>
        <v>10</v>
      </c>
      <c r="F14" s="3">
        <v>2</v>
      </c>
      <c r="G14" s="2"/>
      <c r="H14" s="2"/>
      <c r="I14" s="2"/>
      <c r="J14" s="2"/>
      <c r="K14" s="157"/>
      <c r="L14" s="157"/>
      <c r="M14" s="157"/>
      <c r="N14" s="157"/>
      <c r="O14" s="157"/>
      <c r="P14" s="157"/>
      <c r="Q14" s="157"/>
      <c r="R14" s="157"/>
      <c r="S14" s="159"/>
    </row>
    <row r="15" spans="2:19" ht="39" customHeight="1" x14ac:dyDescent="0.25">
      <c r="B15" s="60">
        <v>6</v>
      </c>
      <c r="C15" s="63" t="s">
        <v>91</v>
      </c>
      <c r="D15" s="63">
        <f t="shared" si="0"/>
        <v>15</v>
      </c>
      <c r="E15" s="3" t="str">
        <f t="shared" si="1"/>
        <v>15</v>
      </c>
      <c r="F15" s="3">
        <v>1</v>
      </c>
      <c r="G15" s="2"/>
      <c r="H15" s="2"/>
      <c r="I15" s="2"/>
      <c r="J15" s="2"/>
      <c r="K15" s="157"/>
      <c r="L15" s="157"/>
      <c r="M15" s="157"/>
      <c r="N15" s="157"/>
      <c r="O15" s="157"/>
      <c r="P15" s="157"/>
      <c r="Q15" s="157"/>
      <c r="R15" s="157"/>
      <c r="S15" s="159"/>
    </row>
    <row r="16" spans="2:19" ht="32.25" customHeight="1" x14ac:dyDescent="0.25">
      <c r="B16" s="60">
        <v>7</v>
      </c>
      <c r="C16" s="63" t="s">
        <v>92</v>
      </c>
      <c r="D16" s="63">
        <f t="shared" si="0"/>
        <v>15</v>
      </c>
      <c r="E16" s="3" t="str">
        <f t="shared" si="1"/>
        <v>15</v>
      </c>
      <c r="F16" s="3">
        <v>1</v>
      </c>
      <c r="G16" s="2"/>
      <c r="H16" s="2"/>
      <c r="I16" s="2"/>
      <c r="J16" s="2"/>
      <c r="K16" s="157"/>
      <c r="L16" s="157"/>
      <c r="M16" s="157"/>
      <c r="N16" s="157"/>
      <c r="O16" s="157"/>
      <c r="P16" s="157"/>
      <c r="Q16" s="157"/>
      <c r="R16" s="157"/>
      <c r="S16" s="159"/>
    </row>
    <row r="17" spans="2:19" ht="38.25" customHeight="1" x14ac:dyDescent="0.25">
      <c r="B17" s="60">
        <v>8</v>
      </c>
      <c r="C17" s="63" t="s">
        <v>93</v>
      </c>
      <c r="D17" s="63">
        <f t="shared" si="0"/>
        <v>15</v>
      </c>
      <c r="E17" s="3" t="str">
        <f t="shared" si="1"/>
        <v>15</v>
      </c>
      <c r="F17" s="3">
        <v>1</v>
      </c>
      <c r="G17" s="2"/>
      <c r="H17" s="2"/>
      <c r="I17" s="2"/>
      <c r="J17" s="2"/>
      <c r="K17" s="157"/>
      <c r="L17" s="157"/>
      <c r="M17" s="157"/>
      <c r="N17" s="157"/>
      <c r="O17" s="157"/>
      <c r="P17" s="157"/>
      <c r="Q17" s="157"/>
      <c r="R17" s="157"/>
      <c r="S17" s="159"/>
    </row>
    <row r="18" spans="2:19" ht="48" customHeight="1" x14ac:dyDescent="0.25">
      <c r="B18" s="62" t="s">
        <v>10</v>
      </c>
      <c r="C18" s="44" t="s">
        <v>111</v>
      </c>
      <c r="D18" s="63">
        <f t="shared" si="0"/>
        <v>0</v>
      </c>
      <c r="E18" s="3"/>
      <c r="F18" s="43">
        <f>E19+E20+E21+E22</f>
        <v>50</v>
      </c>
      <c r="G18" s="43"/>
      <c r="H18" s="43"/>
      <c r="I18" s="43"/>
      <c r="J18" s="41"/>
      <c r="K18" s="157"/>
      <c r="L18" s="157"/>
      <c r="M18" s="157"/>
      <c r="N18" s="157"/>
      <c r="O18" s="157"/>
      <c r="P18" s="157"/>
      <c r="Q18" s="157"/>
      <c r="R18" s="157"/>
      <c r="S18" s="159"/>
    </row>
    <row r="19" spans="2:19" ht="39.75" customHeight="1" x14ac:dyDescent="0.25">
      <c r="B19" s="60">
        <v>1</v>
      </c>
      <c r="C19" s="63" t="s">
        <v>94</v>
      </c>
      <c r="D19" s="63">
        <f t="shared" si="0"/>
        <v>15</v>
      </c>
      <c r="E19" s="3" t="str">
        <f t="shared" si="1"/>
        <v>15</v>
      </c>
      <c r="F19" s="9">
        <v>1</v>
      </c>
      <c r="G19" s="9"/>
      <c r="H19" s="9"/>
      <c r="I19" s="9"/>
      <c r="J19" s="2"/>
      <c r="K19" s="157"/>
      <c r="L19" s="157"/>
      <c r="M19" s="157"/>
      <c r="N19" s="157"/>
      <c r="O19" s="157"/>
      <c r="P19" s="157"/>
      <c r="Q19" s="157"/>
      <c r="R19" s="157"/>
      <c r="S19" s="159"/>
    </row>
    <row r="20" spans="2:19" ht="38.25" customHeight="1" x14ac:dyDescent="0.25">
      <c r="B20" s="60">
        <v>2</v>
      </c>
      <c r="C20" s="63" t="s">
        <v>95</v>
      </c>
      <c r="D20" s="63">
        <f t="shared" si="0"/>
        <v>15</v>
      </c>
      <c r="E20" s="3" t="str">
        <f t="shared" si="1"/>
        <v>15</v>
      </c>
      <c r="F20" s="9">
        <v>1</v>
      </c>
      <c r="G20" s="9"/>
      <c r="H20" s="9"/>
      <c r="I20" s="9"/>
      <c r="J20" s="2"/>
      <c r="K20" s="157"/>
      <c r="L20" s="157"/>
      <c r="M20" s="157"/>
      <c r="N20" s="157"/>
      <c r="O20" s="157"/>
      <c r="P20" s="157"/>
      <c r="Q20" s="157"/>
      <c r="R20" s="157"/>
      <c r="S20" s="159"/>
    </row>
    <row r="21" spans="2:19" ht="45.75" customHeight="1" x14ac:dyDescent="0.25">
      <c r="B21" s="60">
        <v>3</v>
      </c>
      <c r="C21" s="63" t="s">
        <v>96</v>
      </c>
      <c r="D21" s="63">
        <f t="shared" si="0"/>
        <v>10</v>
      </c>
      <c r="E21" s="3" t="str">
        <f t="shared" si="1"/>
        <v>10</v>
      </c>
      <c r="F21" s="3">
        <v>2</v>
      </c>
      <c r="G21" s="2"/>
      <c r="H21" s="2"/>
      <c r="I21" s="2"/>
      <c r="J21" s="2"/>
      <c r="K21" s="157"/>
      <c r="L21" s="157"/>
      <c r="M21" s="157"/>
      <c r="N21" s="157"/>
      <c r="O21" s="157"/>
      <c r="P21" s="157"/>
      <c r="Q21" s="157"/>
      <c r="R21" s="157"/>
      <c r="S21" s="159"/>
    </row>
    <row r="22" spans="2:19" ht="36" customHeight="1" x14ac:dyDescent="0.25">
      <c r="B22" s="60">
        <v>4</v>
      </c>
      <c r="C22" s="63" t="s">
        <v>97</v>
      </c>
      <c r="D22" s="63">
        <f t="shared" si="0"/>
        <v>10</v>
      </c>
      <c r="E22" s="3" t="str">
        <f t="shared" si="1"/>
        <v>10</v>
      </c>
      <c r="F22" s="3">
        <v>2</v>
      </c>
      <c r="G22" s="2"/>
      <c r="H22" s="2"/>
      <c r="I22" s="2"/>
      <c r="J22" s="2"/>
      <c r="K22" s="157"/>
      <c r="L22" s="157"/>
      <c r="M22" s="157"/>
      <c r="N22" s="157"/>
      <c r="O22" s="157"/>
      <c r="P22" s="157"/>
      <c r="Q22" s="157"/>
      <c r="R22" s="157"/>
      <c r="S22" s="159"/>
    </row>
    <row r="23" spans="2:19" ht="30" customHeight="1" x14ac:dyDescent="0.25"/>
  </sheetData>
  <mergeCells count="21">
    <mergeCell ref="K22:S22"/>
    <mergeCell ref="K2:S2"/>
    <mergeCell ref="K17:S17"/>
    <mergeCell ref="K18:S18"/>
    <mergeCell ref="K19:S19"/>
    <mergeCell ref="K20:S20"/>
    <mergeCell ref="K21:S21"/>
    <mergeCell ref="K12:S12"/>
    <mergeCell ref="K13:S13"/>
    <mergeCell ref="K14:S14"/>
    <mergeCell ref="K15:S15"/>
    <mergeCell ref="K16:S16"/>
    <mergeCell ref="K7:S7"/>
    <mergeCell ref="K8:S8"/>
    <mergeCell ref="K9:S9"/>
    <mergeCell ref="K10:S10"/>
    <mergeCell ref="K11:S11"/>
    <mergeCell ref="B2:C2"/>
    <mergeCell ref="K5:S5"/>
    <mergeCell ref="K4:S4"/>
    <mergeCell ref="K6:S6"/>
  </mergeCells>
  <pageMargins left="0.7" right="0.7" top="0.75" bottom="0.75" header="0.3" footer="0.3"/>
  <pageSetup paperSize="9" scale="58"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401" r:id="rId4" name="Group Box 305">
              <controlPr defaultSize="0" autoFill="0" autoPict="0">
                <anchor moveWithCells="1">
                  <from>
                    <xdr:col>6</xdr:col>
                    <xdr:colOff>47625</xdr:colOff>
                    <xdr:row>4</xdr:row>
                    <xdr:rowOff>28575</xdr:rowOff>
                  </from>
                  <to>
                    <xdr:col>9</xdr:col>
                    <xdr:colOff>733425</xdr:colOff>
                    <xdr:row>5</xdr:row>
                    <xdr:rowOff>19050</xdr:rowOff>
                  </to>
                </anchor>
              </controlPr>
            </control>
          </mc:Choice>
        </mc:AlternateContent>
        <mc:AlternateContent xmlns:mc="http://schemas.openxmlformats.org/markup-compatibility/2006">
          <mc:Choice Requires="x14">
            <control shapeId="4402" r:id="rId5" name="Option Button 306">
              <controlPr defaultSize="0" autoFill="0" autoLine="0" autoPict="0">
                <anchor moveWithCells="1">
                  <from>
                    <xdr:col>6</xdr:col>
                    <xdr:colOff>123825</xdr:colOff>
                    <xdr:row>4</xdr:row>
                    <xdr:rowOff>57150</xdr:rowOff>
                  </from>
                  <to>
                    <xdr:col>6</xdr:col>
                    <xdr:colOff>704850</xdr:colOff>
                    <xdr:row>4</xdr:row>
                    <xdr:rowOff>352425</xdr:rowOff>
                  </to>
                </anchor>
              </controlPr>
            </control>
          </mc:Choice>
        </mc:AlternateContent>
        <mc:AlternateContent xmlns:mc="http://schemas.openxmlformats.org/markup-compatibility/2006">
          <mc:Choice Requires="x14">
            <control shapeId="4403" r:id="rId6" name="Option Button 307">
              <controlPr defaultSize="0" autoFill="0" autoLine="0" autoPict="0">
                <anchor moveWithCells="1">
                  <from>
                    <xdr:col>7</xdr:col>
                    <xdr:colOff>85725</xdr:colOff>
                    <xdr:row>4</xdr:row>
                    <xdr:rowOff>47625</xdr:rowOff>
                  </from>
                  <to>
                    <xdr:col>7</xdr:col>
                    <xdr:colOff>666750</xdr:colOff>
                    <xdr:row>4</xdr:row>
                    <xdr:rowOff>352425</xdr:rowOff>
                  </to>
                </anchor>
              </controlPr>
            </control>
          </mc:Choice>
        </mc:AlternateContent>
        <mc:AlternateContent xmlns:mc="http://schemas.openxmlformats.org/markup-compatibility/2006">
          <mc:Choice Requires="x14">
            <control shapeId="4404" r:id="rId7" name="Option Button 308">
              <controlPr defaultSize="0" autoFill="0" autoLine="0" autoPict="0">
                <anchor moveWithCells="1">
                  <from>
                    <xdr:col>8</xdr:col>
                    <xdr:colOff>66675</xdr:colOff>
                    <xdr:row>4</xdr:row>
                    <xdr:rowOff>57150</xdr:rowOff>
                  </from>
                  <to>
                    <xdr:col>8</xdr:col>
                    <xdr:colOff>657225</xdr:colOff>
                    <xdr:row>4</xdr:row>
                    <xdr:rowOff>352425</xdr:rowOff>
                  </to>
                </anchor>
              </controlPr>
            </control>
          </mc:Choice>
        </mc:AlternateContent>
        <mc:AlternateContent xmlns:mc="http://schemas.openxmlformats.org/markup-compatibility/2006">
          <mc:Choice Requires="x14">
            <control shapeId="4405" r:id="rId8" name="Group Box 309">
              <controlPr defaultSize="0" autoFill="0" autoPict="0">
                <anchor moveWithCells="1">
                  <from>
                    <xdr:col>6</xdr:col>
                    <xdr:colOff>47625</xdr:colOff>
                    <xdr:row>5</xdr:row>
                    <xdr:rowOff>28575</xdr:rowOff>
                  </from>
                  <to>
                    <xdr:col>9</xdr:col>
                    <xdr:colOff>733425</xdr:colOff>
                    <xdr:row>5</xdr:row>
                    <xdr:rowOff>381000</xdr:rowOff>
                  </to>
                </anchor>
              </controlPr>
            </control>
          </mc:Choice>
        </mc:AlternateContent>
        <mc:AlternateContent xmlns:mc="http://schemas.openxmlformats.org/markup-compatibility/2006">
          <mc:Choice Requires="x14">
            <control shapeId="4406" r:id="rId9" name="Option Button 310">
              <controlPr defaultSize="0" autoFill="0" autoLine="0" autoPict="0">
                <anchor moveWithCells="1">
                  <from>
                    <xdr:col>6</xdr:col>
                    <xdr:colOff>123825</xdr:colOff>
                    <xdr:row>5</xdr:row>
                    <xdr:rowOff>85725</xdr:rowOff>
                  </from>
                  <to>
                    <xdr:col>6</xdr:col>
                    <xdr:colOff>628650</xdr:colOff>
                    <xdr:row>5</xdr:row>
                    <xdr:rowOff>323850</xdr:rowOff>
                  </to>
                </anchor>
              </controlPr>
            </control>
          </mc:Choice>
        </mc:AlternateContent>
        <mc:AlternateContent xmlns:mc="http://schemas.openxmlformats.org/markup-compatibility/2006">
          <mc:Choice Requires="x14">
            <control shapeId="4407" r:id="rId10" name="Option Button 311">
              <controlPr defaultSize="0" autoFill="0" autoLine="0" autoPict="0">
                <anchor moveWithCells="1">
                  <from>
                    <xdr:col>7</xdr:col>
                    <xdr:colOff>76200</xdr:colOff>
                    <xdr:row>5</xdr:row>
                    <xdr:rowOff>95250</xdr:rowOff>
                  </from>
                  <to>
                    <xdr:col>7</xdr:col>
                    <xdr:colOff>666750</xdr:colOff>
                    <xdr:row>5</xdr:row>
                    <xdr:rowOff>361950</xdr:rowOff>
                  </to>
                </anchor>
              </controlPr>
            </control>
          </mc:Choice>
        </mc:AlternateContent>
        <mc:AlternateContent xmlns:mc="http://schemas.openxmlformats.org/markup-compatibility/2006">
          <mc:Choice Requires="x14">
            <control shapeId="4408" r:id="rId11" name="Option Button 312">
              <controlPr defaultSize="0" autoFill="0" autoLine="0" autoPict="0">
                <anchor moveWithCells="1">
                  <from>
                    <xdr:col>8</xdr:col>
                    <xdr:colOff>76200</xdr:colOff>
                    <xdr:row>5</xdr:row>
                    <xdr:rowOff>95250</xdr:rowOff>
                  </from>
                  <to>
                    <xdr:col>8</xdr:col>
                    <xdr:colOff>666750</xdr:colOff>
                    <xdr:row>5</xdr:row>
                    <xdr:rowOff>371475</xdr:rowOff>
                  </to>
                </anchor>
              </controlPr>
            </control>
          </mc:Choice>
        </mc:AlternateContent>
        <mc:AlternateContent xmlns:mc="http://schemas.openxmlformats.org/markup-compatibility/2006">
          <mc:Choice Requires="x14">
            <control shapeId="4413" r:id="rId12" name="Group Box 317">
              <controlPr defaultSize="0" autoFill="0" autoPict="0">
                <anchor moveWithCells="1">
                  <from>
                    <xdr:col>6</xdr:col>
                    <xdr:colOff>19050</xdr:colOff>
                    <xdr:row>9</xdr:row>
                    <xdr:rowOff>28575</xdr:rowOff>
                  </from>
                  <to>
                    <xdr:col>9</xdr:col>
                    <xdr:colOff>723900</xdr:colOff>
                    <xdr:row>9</xdr:row>
                    <xdr:rowOff>495300</xdr:rowOff>
                  </to>
                </anchor>
              </controlPr>
            </control>
          </mc:Choice>
        </mc:AlternateContent>
        <mc:AlternateContent xmlns:mc="http://schemas.openxmlformats.org/markup-compatibility/2006">
          <mc:Choice Requires="x14">
            <control shapeId="4414" r:id="rId13" name="Option Button 318">
              <controlPr defaultSize="0" autoFill="0" autoLine="0" autoPict="0">
                <anchor moveWithCells="1">
                  <from>
                    <xdr:col>6</xdr:col>
                    <xdr:colOff>76200</xdr:colOff>
                    <xdr:row>9</xdr:row>
                    <xdr:rowOff>76200</xdr:rowOff>
                  </from>
                  <to>
                    <xdr:col>6</xdr:col>
                    <xdr:colOff>685800</xdr:colOff>
                    <xdr:row>9</xdr:row>
                    <xdr:rowOff>342900</xdr:rowOff>
                  </to>
                </anchor>
              </controlPr>
            </control>
          </mc:Choice>
        </mc:AlternateContent>
        <mc:AlternateContent xmlns:mc="http://schemas.openxmlformats.org/markup-compatibility/2006">
          <mc:Choice Requires="x14">
            <control shapeId="4415" r:id="rId14" name="Option Button 319">
              <controlPr defaultSize="0" autoFill="0" autoLine="0" autoPict="0">
                <anchor moveWithCells="1">
                  <from>
                    <xdr:col>7</xdr:col>
                    <xdr:colOff>28575</xdr:colOff>
                    <xdr:row>9</xdr:row>
                    <xdr:rowOff>66675</xdr:rowOff>
                  </from>
                  <to>
                    <xdr:col>7</xdr:col>
                    <xdr:colOff>704850</xdr:colOff>
                    <xdr:row>9</xdr:row>
                    <xdr:rowOff>342900</xdr:rowOff>
                  </to>
                </anchor>
              </controlPr>
            </control>
          </mc:Choice>
        </mc:AlternateContent>
        <mc:AlternateContent xmlns:mc="http://schemas.openxmlformats.org/markup-compatibility/2006">
          <mc:Choice Requires="x14">
            <control shapeId="4416" r:id="rId15" name="Option Button 320">
              <controlPr defaultSize="0" autoFill="0" autoLine="0" autoPict="0">
                <anchor moveWithCells="1">
                  <from>
                    <xdr:col>8</xdr:col>
                    <xdr:colOff>66675</xdr:colOff>
                    <xdr:row>9</xdr:row>
                    <xdr:rowOff>47625</xdr:rowOff>
                  </from>
                  <to>
                    <xdr:col>8</xdr:col>
                    <xdr:colOff>742950</xdr:colOff>
                    <xdr:row>9</xdr:row>
                    <xdr:rowOff>342900</xdr:rowOff>
                  </to>
                </anchor>
              </controlPr>
            </control>
          </mc:Choice>
        </mc:AlternateContent>
        <mc:AlternateContent xmlns:mc="http://schemas.openxmlformats.org/markup-compatibility/2006">
          <mc:Choice Requires="x14">
            <control shapeId="4417" r:id="rId16" name="Group Box 321">
              <controlPr defaultSize="0" autoFill="0" autoPict="0">
                <anchor moveWithCells="1">
                  <from>
                    <xdr:col>6</xdr:col>
                    <xdr:colOff>47625</xdr:colOff>
                    <xdr:row>10</xdr:row>
                    <xdr:rowOff>19050</xdr:rowOff>
                  </from>
                  <to>
                    <xdr:col>9</xdr:col>
                    <xdr:colOff>733425</xdr:colOff>
                    <xdr:row>10</xdr:row>
                    <xdr:rowOff>438150</xdr:rowOff>
                  </to>
                </anchor>
              </controlPr>
            </control>
          </mc:Choice>
        </mc:AlternateContent>
        <mc:AlternateContent xmlns:mc="http://schemas.openxmlformats.org/markup-compatibility/2006">
          <mc:Choice Requires="x14">
            <control shapeId="4418" r:id="rId17" name="Option Button 322">
              <controlPr defaultSize="0" autoFill="0" autoLine="0" autoPict="0">
                <anchor moveWithCells="1">
                  <from>
                    <xdr:col>6</xdr:col>
                    <xdr:colOff>85725</xdr:colOff>
                    <xdr:row>10</xdr:row>
                    <xdr:rowOff>95250</xdr:rowOff>
                  </from>
                  <to>
                    <xdr:col>6</xdr:col>
                    <xdr:colOff>685800</xdr:colOff>
                    <xdr:row>10</xdr:row>
                    <xdr:rowOff>428625</xdr:rowOff>
                  </to>
                </anchor>
              </controlPr>
            </control>
          </mc:Choice>
        </mc:AlternateContent>
        <mc:AlternateContent xmlns:mc="http://schemas.openxmlformats.org/markup-compatibility/2006">
          <mc:Choice Requires="x14">
            <control shapeId="4419" r:id="rId18" name="Option Button 323">
              <controlPr defaultSize="0" autoFill="0" autoLine="0" autoPict="0">
                <anchor moveWithCells="1">
                  <from>
                    <xdr:col>7</xdr:col>
                    <xdr:colOff>104775</xdr:colOff>
                    <xdr:row>10</xdr:row>
                    <xdr:rowOff>104775</xdr:rowOff>
                  </from>
                  <to>
                    <xdr:col>7</xdr:col>
                    <xdr:colOff>647700</xdr:colOff>
                    <xdr:row>10</xdr:row>
                    <xdr:rowOff>428625</xdr:rowOff>
                  </to>
                </anchor>
              </controlPr>
            </control>
          </mc:Choice>
        </mc:AlternateContent>
        <mc:AlternateContent xmlns:mc="http://schemas.openxmlformats.org/markup-compatibility/2006">
          <mc:Choice Requires="x14">
            <control shapeId="4420" r:id="rId19" name="Option Button 324">
              <controlPr defaultSize="0" autoFill="0" autoLine="0" autoPict="0">
                <anchor moveWithCells="1">
                  <from>
                    <xdr:col>8</xdr:col>
                    <xdr:colOff>76200</xdr:colOff>
                    <xdr:row>10</xdr:row>
                    <xdr:rowOff>95250</xdr:rowOff>
                  </from>
                  <to>
                    <xdr:col>8</xdr:col>
                    <xdr:colOff>685800</xdr:colOff>
                    <xdr:row>10</xdr:row>
                    <xdr:rowOff>428625</xdr:rowOff>
                  </to>
                </anchor>
              </controlPr>
            </control>
          </mc:Choice>
        </mc:AlternateContent>
        <mc:AlternateContent xmlns:mc="http://schemas.openxmlformats.org/markup-compatibility/2006">
          <mc:Choice Requires="x14">
            <control shapeId="4421" r:id="rId20" name="Group Box 325">
              <controlPr defaultSize="0" autoFill="0" autoPict="0">
                <anchor moveWithCells="1">
                  <from>
                    <xdr:col>6</xdr:col>
                    <xdr:colOff>28575</xdr:colOff>
                    <xdr:row>20</xdr:row>
                    <xdr:rowOff>38100</xdr:rowOff>
                  </from>
                  <to>
                    <xdr:col>9</xdr:col>
                    <xdr:colOff>723900</xdr:colOff>
                    <xdr:row>20</xdr:row>
                    <xdr:rowOff>504825</xdr:rowOff>
                  </to>
                </anchor>
              </controlPr>
            </control>
          </mc:Choice>
        </mc:AlternateContent>
        <mc:AlternateContent xmlns:mc="http://schemas.openxmlformats.org/markup-compatibility/2006">
          <mc:Choice Requires="x14">
            <control shapeId="4422" r:id="rId21" name="Option Button 326">
              <controlPr defaultSize="0" autoFill="0" autoLine="0" autoPict="0">
                <anchor moveWithCells="1">
                  <from>
                    <xdr:col>6</xdr:col>
                    <xdr:colOff>95250</xdr:colOff>
                    <xdr:row>20</xdr:row>
                    <xdr:rowOff>142875</xdr:rowOff>
                  </from>
                  <to>
                    <xdr:col>6</xdr:col>
                    <xdr:colOff>676275</xdr:colOff>
                    <xdr:row>20</xdr:row>
                    <xdr:rowOff>504825</xdr:rowOff>
                  </to>
                </anchor>
              </controlPr>
            </control>
          </mc:Choice>
        </mc:AlternateContent>
        <mc:AlternateContent xmlns:mc="http://schemas.openxmlformats.org/markup-compatibility/2006">
          <mc:Choice Requires="x14">
            <control shapeId="4423" r:id="rId22" name="Option Button 327">
              <controlPr defaultSize="0" autoFill="0" autoLine="0" autoPict="0">
                <anchor moveWithCells="1">
                  <from>
                    <xdr:col>7</xdr:col>
                    <xdr:colOff>85725</xdr:colOff>
                    <xdr:row>20</xdr:row>
                    <xdr:rowOff>123825</xdr:rowOff>
                  </from>
                  <to>
                    <xdr:col>7</xdr:col>
                    <xdr:colOff>657225</xdr:colOff>
                    <xdr:row>20</xdr:row>
                    <xdr:rowOff>504825</xdr:rowOff>
                  </to>
                </anchor>
              </controlPr>
            </control>
          </mc:Choice>
        </mc:AlternateContent>
        <mc:AlternateContent xmlns:mc="http://schemas.openxmlformats.org/markup-compatibility/2006">
          <mc:Choice Requires="x14">
            <control shapeId="4424" r:id="rId23" name="Option Button 328">
              <controlPr defaultSize="0" autoFill="0" autoLine="0" autoPict="0">
                <anchor moveWithCells="1">
                  <from>
                    <xdr:col>8</xdr:col>
                    <xdr:colOff>76200</xdr:colOff>
                    <xdr:row>20</xdr:row>
                    <xdr:rowOff>114300</xdr:rowOff>
                  </from>
                  <to>
                    <xdr:col>8</xdr:col>
                    <xdr:colOff>685800</xdr:colOff>
                    <xdr:row>20</xdr:row>
                    <xdr:rowOff>504825</xdr:rowOff>
                  </to>
                </anchor>
              </controlPr>
            </control>
          </mc:Choice>
        </mc:AlternateContent>
        <mc:AlternateContent xmlns:mc="http://schemas.openxmlformats.org/markup-compatibility/2006">
          <mc:Choice Requires="x14">
            <control shapeId="4425" r:id="rId24" name="Group Box 329">
              <controlPr defaultSize="0" autoFill="0" autoPict="0">
                <anchor moveWithCells="1">
                  <from>
                    <xdr:col>6</xdr:col>
                    <xdr:colOff>38100</xdr:colOff>
                    <xdr:row>21</xdr:row>
                    <xdr:rowOff>28575</xdr:rowOff>
                  </from>
                  <to>
                    <xdr:col>9</xdr:col>
                    <xdr:colOff>723900</xdr:colOff>
                    <xdr:row>21</xdr:row>
                    <xdr:rowOff>400050</xdr:rowOff>
                  </to>
                </anchor>
              </controlPr>
            </control>
          </mc:Choice>
        </mc:AlternateContent>
        <mc:AlternateContent xmlns:mc="http://schemas.openxmlformats.org/markup-compatibility/2006">
          <mc:Choice Requires="x14">
            <control shapeId="4426" r:id="rId25" name="Option Button 330">
              <controlPr defaultSize="0" autoFill="0" autoLine="0" autoPict="0">
                <anchor moveWithCells="1">
                  <from>
                    <xdr:col>6</xdr:col>
                    <xdr:colOff>104775</xdr:colOff>
                    <xdr:row>21</xdr:row>
                    <xdr:rowOff>85725</xdr:rowOff>
                  </from>
                  <to>
                    <xdr:col>6</xdr:col>
                    <xdr:colOff>666750</xdr:colOff>
                    <xdr:row>21</xdr:row>
                    <xdr:rowOff>400050</xdr:rowOff>
                  </to>
                </anchor>
              </controlPr>
            </control>
          </mc:Choice>
        </mc:AlternateContent>
        <mc:AlternateContent xmlns:mc="http://schemas.openxmlformats.org/markup-compatibility/2006">
          <mc:Choice Requires="x14">
            <control shapeId="4427" r:id="rId26" name="Option Button 331">
              <controlPr defaultSize="0" autoFill="0" autoLine="0" autoPict="0">
                <anchor moveWithCells="1">
                  <from>
                    <xdr:col>7</xdr:col>
                    <xdr:colOff>95250</xdr:colOff>
                    <xdr:row>21</xdr:row>
                    <xdr:rowOff>85725</xdr:rowOff>
                  </from>
                  <to>
                    <xdr:col>7</xdr:col>
                    <xdr:colOff>685800</xdr:colOff>
                    <xdr:row>21</xdr:row>
                    <xdr:rowOff>400050</xdr:rowOff>
                  </to>
                </anchor>
              </controlPr>
            </control>
          </mc:Choice>
        </mc:AlternateContent>
        <mc:AlternateContent xmlns:mc="http://schemas.openxmlformats.org/markup-compatibility/2006">
          <mc:Choice Requires="x14">
            <control shapeId="4428" r:id="rId27" name="Option Button 332">
              <controlPr defaultSize="0" autoFill="0" autoLine="0" autoPict="0">
                <anchor moveWithCells="1">
                  <from>
                    <xdr:col>8</xdr:col>
                    <xdr:colOff>66675</xdr:colOff>
                    <xdr:row>21</xdr:row>
                    <xdr:rowOff>47625</xdr:rowOff>
                  </from>
                  <to>
                    <xdr:col>8</xdr:col>
                    <xdr:colOff>619125</xdr:colOff>
                    <xdr:row>21</xdr:row>
                    <xdr:rowOff>400050</xdr:rowOff>
                  </to>
                </anchor>
              </controlPr>
            </control>
          </mc:Choice>
        </mc:AlternateContent>
        <mc:AlternateContent xmlns:mc="http://schemas.openxmlformats.org/markup-compatibility/2006">
          <mc:Choice Requires="x14">
            <control shapeId="4429" r:id="rId28" name="Group Box 333">
              <controlPr defaultSize="0" autoFill="0" autoPict="0">
                <anchor moveWithCells="1">
                  <from>
                    <xdr:col>6</xdr:col>
                    <xdr:colOff>57150</xdr:colOff>
                    <xdr:row>18</xdr:row>
                    <xdr:rowOff>19050</xdr:rowOff>
                  </from>
                  <to>
                    <xdr:col>9</xdr:col>
                    <xdr:colOff>733425</xdr:colOff>
                    <xdr:row>18</xdr:row>
                    <xdr:rowOff>419100</xdr:rowOff>
                  </to>
                </anchor>
              </controlPr>
            </control>
          </mc:Choice>
        </mc:AlternateContent>
        <mc:AlternateContent xmlns:mc="http://schemas.openxmlformats.org/markup-compatibility/2006">
          <mc:Choice Requires="x14">
            <control shapeId="4430" r:id="rId29" name="Group Box 334">
              <controlPr defaultSize="0" autoFill="0" autoPict="0">
                <anchor moveWithCells="1">
                  <from>
                    <xdr:col>6</xdr:col>
                    <xdr:colOff>47625</xdr:colOff>
                    <xdr:row>19</xdr:row>
                    <xdr:rowOff>9525</xdr:rowOff>
                  </from>
                  <to>
                    <xdr:col>9</xdr:col>
                    <xdr:colOff>723900</xdr:colOff>
                    <xdr:row>19</xdr:row>
                    <xdr:rowOff>447675</xdr:rowOff>
                  </to>
                </anchor>
              </controlPr>
            </control>
          </mc:Choice>
        </mc:AlternateContent>
        <mc:AlternateContent xmlns:mc="http://schemas.openxmlformats.org/markup-compatibility/2006">
          <mc:Choice Requires="x14">
            <control shapeId="4432" r:id="rId30" name="Option Button 336">
              <controlPr defaultSize="0" autoFill="0" autoLine="0" autoPict="0">
                <anchor moveWithCells="1">
                  <from>
                    <xdr:col>6</xdr:col>
                    <xdr:colOff>114300</xdr:colOff>
                    <xdr:row>18</xdr:row>
                    <xdr:rowOff>57150</xdr:rowOff>
                  </from>
                  <to>
                    <xdr:col>6</xdr:col>
                    <xdr:colOff>704850</xdr:colOff>
                    <xdr:row>18</xdr:row>
                    <xdr:rowOff>390525</xdr:rowOff>
                  </to>
                </anchor>
              </controlPr>
            </control>
          </mc:Choice>
        </mc:AlternateContent>
        <mc:AlternateContent xmlns:mc="http://schemas.openxmlformats.org/markup-compatibility/2006">
          <mc:Choice Requires="x14">
            <control shapeId="4433" r:id="rId31" name="Option Button 337">
              <controlPr defaultSize="0" autoFill="0" autoLine="0" autoPict="0">
                <anchor moveWithCells="1">
                  <from>
                    <xdr:col>7</xdr:col>
                    <xdr:colOff>95250</xdr:colOff>
                    <xdr:row>18</xdr:row>
                    <xdr:rowOff>85725</xdr:rowOff>
                  </from>
                  <to>
                    <xdr:col>7</xdr:col>
                    <xdr:colOff>657225</xdr:colOff>
                    <xdr:row>18</xdr:row>
                    <xdr:rowOff>381000</xdr:rowOff>
                  </to>
                </anchor>
              </controlPr>
            </control>
          </mc:Choice>
        </mc:AlternateContent>
        <mc:AlternateContent xmlns:mc="http://schemas.openxmlformats.org/markup-compatibility/2006">
          <mc:Choice Requires="x14">
            <control shapeId="4434" r:id="rId32" name="Option Button 338">
              <controlPr defaultSize="0" autoFill="0" autoLine="0" autoPict="0">
                <anchor moveWithCells="1">
                  <from>
                    <xdr:col>8</xdr:col>
                    <xdr:colOff>76200</xdr:colOff>
                    <xdr:row>18</xdr:row>
                    <xdr:rowOff>66675</xdr:rowOff>
                  </from>
                  <to>
                    <xdr:col>8</xdr:col>
                    <xdr:colOff>685800</xdr:colOff>
                    <xdr:row>18</xdr:row>
                    <xdr:rowOff>390525</xdr:rowOff>
                  </to>
                </anchor>
              </controlPr>
            </control>
          </mc:Choice>
        </mc:AlternateContent>
        <mc:AlternateContent xmlns:mc="http://schemas.openxmlformats.org/markup-compatibility/2006">
          <mc:Choice Requires="x14">
            <control shapeId="4435" r:id="rId33" name="Option Button 339">
              <controlPr defaultSize="0" autoFill="0" autoLine="0" autoPict="0">
                <anchor moveWithCells="1">
                  <from>
                    <xdr:col>6</xdr:col>
                    <xdr:colOff>142875</xdr:colOff>
                    <xdr:row>19</xdr:row>
                    <xdr:rowOff>28575</xdr:rowOff>
                  </from>
                  <to>
                    <xdr:col>6</xdr:col>
                    <xdr:colOff>695325</xdr:colOff>
                    <xdr:row>19</xdr:row>
                    <xdr:rowOff>409575</xdr:rowOff>
                  </to>
                </anchor>
              </controlPr>
            </control>
          </mc:Choice>
        </mc:AlternateContent>
        <mc:AlternateContent xmlns:mc="http://schemas.openxmlformats.org/markup-compatibility/2006">
          <mc:Choice Requires="x14">
            <control shapeId="4436" r:id="rId34" name="Option Button 340">
              <controlPr defaultSize="0" autoFill="0" autoLine="0" autoPict="0">
                <anchor moveWithCells="1">
                  <from>
                    <xdr:col>7</xdr:col>
                    <xdr:colOff>104775</xdr:colOff>
                    <xdr:row>19</xdr:row>
                    <xdr:rowOff>57150</xdr:rowOff>
                  </from>
                  <to>
                    <xdr:col>7</xdr:col>
                    <xdr:colOff>647700</xdr:colOff>
                    <xdr:row>19</xdr:row>
                    <xdr:rowOff>390525</xdr:rowOff>
                  </to>
                </anchor>
              </controlPr>
            </control>
          </mc:Choice>
        </mc:AlternateContent>
        <mc:AlternateContent xmlns:mc="http://schemas.openxmlformats.org/markup-compatibility/2006">
          <mc:Choice Requires="x14">
            <control shapeId="4437" r:id="rId35" name="Option Button 341">
              <controlPr defaultSize="0" autoFill="0" autoLine="0" autoPict="0">
                <anchor moveWithCells="1">
                  <from>
                    <xdr:col>8</xdr:col>
                    <xdr:colOff>85725</xdr:colOff>
                    <xdr:row>19</xdr:row>
                    <xdr:rowOff>38100</xdr:rowOff>
                  </from>
                  <to>
                    <xdr:col>8</xdr:col>
                    <xdr:colOff>714375</xdr:colOff>
                    <xdr:row>19</xdr:row>
                    <xdr:rowOff>409575</xdr:rowOff>
                  </to>
                </anchor>
              </controlPr>
            </control>
          </mc:Choice>
        </mc:AlternateContent>
        <mc:AlternateContent xmlns:mc="http://schemas.openxmlformats.org/markup-compatibility/2006">
          <mc:Choice Requires="x14">
            <control shapeId="4441" r:id="rId36" name="Zone de groupe 400">
              <controlPr defaultSize="0" autoFill="0" autoPict="0">
                <anchor moveWithCells="1">
                  <from>
                    <xdr:col>6</xdr:col>
                    <xdr:colOff>47625</xdr:colOff>
                    <xdr:row>6</xdr:row>
                    <xdr:rowOff>28575</xdr:rowOff>
                  </from>
                  <to>
                    <xdr:col>9</xdr:col>
                    <xdr:colOff>723900</xdr:colOff>
                    <xdr:row>6</xdr:row>
                    <xdr:rowOff>476250</xdr:rowOff>
                  </to>
                </anchor>
              </controlPr>
            </control>
          </mc:Choice>
        </mc:AlternateContent>
        <mc:AlternateContent xmlns:mc="http://schemas.openxmlformats.org/markup-compatibility/2006">
          <mc:Choice Requires="x14">
            <control shapeId="4442" r:id="rId37" name="Option Button 346">
              <controlPr defaultSize="0" autoFill="0" autoLine="0" autoPict="0">
                <anchor moveWithCells="1">
                  <from>
                    <xdr:col>6</xdr:col>
                    <xdr:colOff>123825</xdr:colOff>
                    <xdr:row>6</xdr:row>
                    <xdr:rowOff>57150</xdr:rowOff>
                  </from>
                  <to>
                    <xdr:col>6</xdr:col>
                    <xdr:colOff>704850</xdr:colOff>
                    <xdr:row>6</xdr:row>
                    <xdr:rowOff>352425</xdr:rowOff>
                  </to>
                </anchor>
              </controlPr>
            </control>
          </mc:Choice>
        </mc:AlternateContent>
        <mc:AlternateContent xmlns:mc="http://schemas.openxmlformats.org/markup-compatibility/2006">
          <mc:Choice Requires="x14">
            <control shapeId="4443" r:id="rId38" name="Option Button 347">
              <controlPr defaultSize="0" autoFill="0" autoLine="0" autoPict="0">
                <anchor moveWithCells="1">
                  <from>
                    <xdr:col>7</xdr:col>
                    <xdr:colOff>85725</xdr:colOff>
                    <xdr:row>6</xdr:row>
                    <xdr:rowOff>47625</xdr:rowOff>
                  </from>
                  <to>
                    <xdr:col>7</xdr:col>
                    <xdr:colOff>666750</xdr:colOff>
                    <xdr:row>6</xdr:row>
                    <xdr:rowOff>352425</xdr:rowOff>
                  </to>
                </anchor>
              </controlPr>
            </control>
          </mc:Choice>
        </mc:AlternateContent>
        <mc:AlternateContent xmlns:mc="http://schemas.openxmlformats.org/markup-compatibility/2006">
          <mc:Choice Requires="x14">
            <control shapeId="4444" r:id="rId39" name="Option Button 348">
              <controlPr defaultSize="0" autoFill="0" autoLine="0" autoPict="0">
                <anchor moveWithCells="1">
                  <from>
                    <xdr:col>8</xdr:col>
                    <xdr:colOff>66675</xdr:colOff>
                    <xdr:row>6</xdr:row>
                    <xdr:rowOff>57150</xdr:rowOff>
                  </from>
                  <to>
                    <xdr:col>8</xdr:col>
                    <xdr:colOff>657225</xdr:colOff>
                    <xdr:row>6</xdr:row>
                    <xdr:rowOff>352425</xdr:rowOff>
                  </to>
                </anchor>
              </controlPr>
            </control>
          </mc:Choice>
        </mc:AlternateContent>
        <mc:AlternateContent xmlns:mc="http://schemas.openxmlformats.org/markup-compatibility/2006">
          <mc:Choice Requires="x14">
            <control shapeId="4445" r:id="rId40" name="Zone de groupe 401">
              <controlPr defaultSize="0" autoFill="0" autoPict="0">
                <anchor moveWithCells="1">
                  <from>
                    <xdr:col>6</xdr:col>
                    <xdr:colOff>47625</xdr:colOff>
                    <xdr:row>7</xdr:row>
                    <xdr:rowOff>28575</xdr:rowOff>
                  </from>
                  <to>
                    <xdr:col>9</xdr:col>
                    <xdr:colOff>742950</xdr:colOff>
                    <xdr:row>7</xdr:row>
                    <xdr:rowOff>381000</xdr:rowOff>
                  </to>
                </anchor>
              </controlPr>
            </control>
          </mc:Choice>
        </mc:AlternateContent>
        <mc:AlternateContent xmlns:mc="http://schemas.openxmlformats.org/markup-compatibility/2006">
          <mc:Choice Requires="x14">
            <control shapeId="4446" r:id="rId41" name="Option Button 350">
              <controlPr defaultSize="0" autoFill="0" autoLine="0" autoPict="0">
                <anchor moveWithCells="1">
                  <from>
                    <xdr:col>6</xdr:col>
                    <xdr:colOff>123825</xdr:colOff>
                    <xdr:row>7</xdr:row>
                    <xdr:rowOff>85725</xdr:rowOff>
                  </from>
                  <to>
                    <xdr:col>6</xdr:col>
                    <xdr:colOff>628650</xdr:colOff>
                    <xdr:row>7</xdr:row>
                    <xdr:rowOff>323850</xdr:rowOff>
                  </to>
                </anchor>
              </controlPr>
            </control>
          </mc:Choice>
        </mc:AlternateContent>
        <mc:AlternateContent xmlns:mc="http://schemas.openxmlformats.org/markup-compatibility/2006">
          <mc:Choice Requires="x14">
            <control shapeId="4447" r:id="rId42" name="Option Button 351">
              <controlPr defaultSize="0" autoFill="0" autoLine="0" autoPict="0">
                <anchor moveWithCells="1">
                  <from>
                    <xdr:col>7</xdr:col>
                    <xdr:colOff>76200</xdr:colOff>
                    <xdr:row>7</xdr:row>
                    <xdr:rowOff>95250</xdr:rowOff>
                  </from>
                  <to>
                    <xdr:col>7</xdr:col>
                    <xdr:colOff>666750</xdr:colOff>
                    <xdr:row>7</xdr:row>
                    <xdr:rowOff>361950</xdr:rowOff>
                  </to>
                </anchor>
              </controlPr>
            </control>
          </mc:Choice>
        </mc:AlternateContent>
        <mc:AlternateContent xmlns:mc="http://schemas.openxmlformats.org/markup-compatibility/2006">
          <mc:Choice Requires="x14">
            <control shapeId="4448" r:id="rId43" name="Option Button 352">
              <controlPr defaultSize="0" autoFill="0" autoLine="0" autoPict="0">
                <anchor moveWithCells="1">
                  <from>
                    <xdr:col>8</xdr:col>
                    <xdr:colOff>76200</xdr:colOff>
                    <xdr:row>7</xdr:row>
                    <xdr:rowOff>95250</xdr:rowOff>
                  </from>
                  <to>
                    <xdr:col>8</xdr:col>
                    <xdr:colOff>666750</xdr:colOff>
                    <xdr:row>7</xdr:row>
                    <xdr:rowOff>371475</xdr:rowOff>
                  </to>
                </anchor>
              </controlPr>
            </control>
          </mc:Choice>
        </mc:AlternateContent>
        <mc:AlternateContent xmlns:mc="http://schemas.openxmlformats.org/markup-compatibility/2006">
          <mc:Choice Requires="x14">
            <control shapeId="4449" r:id="rId44" name="Group Box 353">
              <controlPr defaultSize="0" autoFill="0" autoPict="0">
                <anchor moveWithCells="1">
                  <from>
                    <xdr:col>6</xdr:col>
                    <xdr:colOff>38100</xdr:colOff>
                    <xdr:row>11</xdr:row>
                    <xdr:rowOff>57150</xdr:rowOff>
                  </from>
                  <to>
                    <xdr:col>9</xdr:col>
                    <xdr:colOff>685800</xdr:colOff>
                    <xdr:row>11</xdr:row>
                    <xdr:rowOff>476250</xdr:rowOff>
                  </to>
                </anchor>
              </controlPr>
            </control>
          </mc:Choice>
        </mc:AlternateContent>
        <mc:AlternateContent xmlns:mc="http://schemas.openxmlformats.org/markup-compatibility/2006">
          <mc:Choice Requires="x14">
            <control shapeId="4450" r:id="rId45" name="Option Button 354">
              <controlPr defaultSize="0" autoFill="0" autoLine="0" autoPict="0">
                <anchor moveWithCells="1">
                  <from>
                    <xdr:col>6</xdr:col>
                    <xdr:colOff>76200</xdr:colOff>
                    <xdr:row>11</xdr:row>
                    <xdr:rowOff>76200</xdr:rowOff>
                  </from>
                  <to>
                    <xdr:col>6</xdr:col>
                    <xdr:colOff>685800</xdr:colOff>
                    <xdr:row>11</xdr:row>
                    <xdr:rowOff>342900</xdr:rowOff>
                  </to>
                </anchor>
              </controlPr>
            </control>
          </mc:Choice>
        </mc:AlternateContent>
        <mc:AlternateContent xmlns:mc="http://schemas.openxmlformats.org/markup-compatibility/2006">
          <mc:Choice Requires="x14">
            <control shapeId="4451" r:id="rId46" name="Option Button 355">
              <controlPr defaultSize="0" autoFill="0" autoLine="0" autoPict="0">
                <anchor moveWithCells="1">
                  <from>
                    <xdr:col>7</xdr:col>
                    <xdr:colOff>28575</xdr:colOff>
                    <xdr:row>11</xdr:row>
                    <xdr:rowOff>66675</xdr:rowOff>
                  </from>
                  <to>
                    <xdr:col>7</xdr:col>
                    <xdr:colOff>704850</xdr:colOff>
                    <xdr:row>11</xdr:row>
                    <xdr:rowOff>342900</xdr:rowOff>
                  </to>
                </anchor>
              </controlPr>
            </control>
          </mc:Choice>
        </mc:AlternateContent>
        <mc:AlternateContent xmlns:mc="http://schemas.openxmlformats.org/markup-compatibility/2006">
          <mc:Choice Requires="x14">
            <control shapeId="4453" r:id="rId47" name="Group Box 357">
              <controlPr defaultSize="0" autoFill="0" autoPict="0">
                <anchor moveWithCells="1">
                  <from>
                    <xdr:col>6</xdr:col>
                    <xdr:colOff>47625</xdr:colOff>
                    <xdr:row>12</xdr:row>
                    <xdr:rowOff>19050</xdr:rowOff>
                  </from>
                  <to>
                    <xdr:col>9</xdr:col>
                    <xdr:colOff>676275</xdr:colOff>
                    <xdr:row>12</xdr:row>
                    <xdr:rowOff>438150</xdr:rowOff>
                  </to>
                </anchor>
              </controlPr>
            </control>
          </mc:Choice>
        </mc:AlternateContent>
        <mc:AlternateContent xmlns:mc="http://schemas.openxmlformats.org/markup-compatibility/2006">
          <mc:Choice Requires="x14">
            <control shapeId="4454" r:id="rId48" name="Option Button 358">
              <controlPr defaultSize="0" autoFill="0" autoLine="0" autoPict="0">
                <anchor moveWithCells="1">
                  <from>
                    <xdr:col>6</xdr:col>
                    <xdr:colOff>85725</xdr:colOff>
                    <xdr:row>12</xdr:row>
                    <xdr:rowOff>95250</xdr:rowOff>
                  </from>
                  <to>
                    <xdr:col>6</xdr:col>
                    <xdr:colOff>685800</xdr:colOff>
                    <xdr:row>12</xdr:row>
                    <xdr:rowOff>428625</xdr:rowOff>
                  </to>
                </anchor>
              </controlPr>
            </control>
          </mc:Choice>
        </mc:AlternateContent>
        <mc:AlternateContent xmlns:mc="http://schemas.openxmlformats.org/markup-compatibility/2006">
          <mc:Choice Requires="x14">
            <control shapeId="4455" r:id="rId49" name="Option Button 359">
              <controlPr defaultSize="0" autoFill="0" autoLine="0" autoPict="0">
                <anchor moveWithCells="1">
                  <from>
                    <xdr:col>7</xdr:col>
                    <xdr:colOff>104775</xdr:colOff>
                    <xdr:row>12</xdr:row>
                    <xdr:rowOff>104775</xdr:rowOff>
                  </from>
                  <to>
                    <xdr:col>7</xdr:col>
                    <xdr:colOff>647700</xdr:colOff>
                    <xdr:row>12</xdr:row>
                    <xdr:rowOff>428625</xdr:rowOff>
                  </to>
                </anchor>
              </controlPr>
            </control>
          </mc:Choice>
        </mc:AlternateContent>
        <mc:AlternateContent xmlns:mc="http://schemas.openxmlformats.org/markup-compatibility/2006">
          <mc:Choice Requires="x14">
            <control shapeId="4456" r:id="rId50" name="Option Button 360">
              <controlPr defaultSize="0" autoFill="0" autoLine="0" autoPict="0">
                <anchor moveWithCells="1">
                  <from>
                    <xdr:col>8</xdr:col>
                    <xdr:colOff>76200</xdr:colOff>
                    <xdr:row>12</xdr:row>
                    <xdr:rowOff>95250</xdr:rowOff>
                  </from>
                  <to>
                    <xdr:col>8</xdr:col>
                    <xdr:colOff>685800</xdr:colOff>
                    <xdr:row>12</xdr:row>
                    <xdr:rowOff>428625</xdr:rowOff>
                  </to>
                </anchor>
              </controlPr>
            </control>
          </mc:Choice>
        </mc:AlternateContent>
        <mc:AlternateContent xmlns:mc="http://schemas.openxmlformats.org/markup-compatibility/2006">
          <mc:Choice Requires="x14">
            <control shapeId="4457" r:id="rId51" name="Group Box 361">
              <controlPr defaultSize="0" autoFill="0" autoPict="0">
                <anchor moveWithCells="1">
                  <from>
                    <xdr:col>6</xdr:col>
                    <xdr:colOff>19050</xdr:colOff>
                    <xdr:row>13</xdr:row>
                    <xdr:rowOff>38100</xdr:rowOff>
                  </from>
                  <to>
                    <xdr:col>9</xdr:col>
                    <xdr:colOff>733425</xdr:colOff>
                    <xdr:row>13</xdr:row>
                    <xdr:rowOff>342900</xdr:rowOff>
                  </to>
                </anchor>
              </controlPr>
            </control>
          </mc:Choice>
        </mc:AlternateContent>
        <mc:AlternateContent xmlns:mc="http://schemas.openxmlformats.org/markup-compatibility/2006">
          <mc:Choice Requires="x14">
            <control shapeId="4458" r:id="rId52" name="Option Button 362">
              <controlPr defaultSize="0" autoFill="0" autoLine="0" autoPict="0">
                <anchor moveWithCells="1">
                  <from>
                    <xdr:col>6</xdr:col>
                    <xdr:colOff>76200</xdr:colOff>
                    <xdr:row>13</xdr:row>
                    <xdr:rowOff>76200</xdr:rowOff>
                  </from>
                  <to>
                    <xdr:col>6</xdr:col>
                    <xdr:colOff>685800</xdr:colOff>
                    <xdr:row>13</xdr:row>
                    <xdr:rowOff>342900</xdr:rowOff>
                  </to>
                </anchor>
              </controlPr>
            </control>
          </mc:Choice>
        </mc:AlternateContent>
        <mc:AlternateContent xmlns:mc="http://schemas.openxmlformats.org/markup-compatibility/2006">
          <mc:Choice Requires="x14">
            <control shapeId="4459" r:id="rId53" name="Option Button 363">
              <controlPr defaultSize="0" autoFill="0" autoLine="0" autoPict="0">
                <anchor moveWithCells="1">
                  <from>
                    <xdr:col>7</xdr:col>
                    <xdr:colOff>28575</xdr:colOff>
                    <xdr:row>13</xdr:row>
                    <xdr:rowOff>66675</xdr:rowOff>
                  </from>
                  <to>
                    <xdr:col>7</xdr:col>
                    <xdr:colOff>704850</xdr:colOff>
                    <xdr:row>13</xdr:row>
                    <xdr:rowOff>342900</xdr:rowOff>
                  </to>
                </anchor>
              </controlPr>
            </control>
          </mc:Choice>
        </mc:AlternateContent>
        <mc:AlternateContent xmlns:mc="http://schemas.openxmlformats.org/markup-compatibility/2006">
          <mc:Choice Requires="x14">
            <control shapeId="4460" r:id="rId54" name="Option Button 364">
              <controlPr defaultSize="0" autoFill="0" autoLine="0" autoPict="0">
                <anchor moveWithCells="1">
                  <from>
                    <xdr:col>8</xdr:col>
                    <xdr:colOff>66675</xdr:colOff>
                    <xdr:row>13</xdr:row>
                    <xdr:rowOff>47625</xdr:rowOff>
                  </from>
                  <to>
                    <xdr:col>8</xdr:col>
                    <xdr:colOff>742950</xdr:colOff>
                    <xdr:row>13</xdr:row>
                    <xdr:rowOff>342900</xdr:rowOff>
                  </to>
                </anchor>
              </controlPr>
            </control>
          </mc:Choice>
        </mc:AlternateContent>
        <mc:AlternateContent xmlns:mc="http://schemas.openxmlformats.org/markup-compatibility/2006">
          <mc:Choice Requires="x14">
            <control shapeId="4461" r:id="rId55" name="Group Box 365">
              <controlPr defaultSize="0" autoFill="0" autoPict="0">
                <anchor moveWithCells="1">
                  <from>
                    <xdr:col>6</xdr:col>
                    <xdr:colOff>47625</xdr:colOff>
                    <xdr:row>14</xdr:row>
                    <xdr:rowOff>19050</xdr:rowOff>
                  </from>
                  <to>
                    <xdr:col>9</xdr:col>
                    <xdr:colOff>742950</xdr:colOff>
                    <xdr:row>14</xdr:row>
                    <xdr:rowOff>438150</xdr:rowOff>
                  </to>
                </anchor>
              </controlPr>
            </control>
          </mc:Choice>
        </mc:AlternateContent>
        <mc:AlternateContent xmlns:mc="http://schemas.openxmlformats.org/markup-compatibility/2006">
          <mc:Choice Requires="x14">
            <control shapeId="4462" r:id="rId56" name="Option Button 366">
              <controlPr defaultSize="0" autoFill="0" autoLine="0" autoPict="0">
                <anchor moveWithCells="1">
                  <from>
                    <xdr:col>6</xdr:col>
                    <xdr:colOff>85725</xdr:colOff>
                    <xdr:row>14</xdr:row>
                    <xdr:rowOff>95250</xdr:rowOff>
                  </from>
                  <to>
                    <xdr:col>6</xdr:col>
                    <xdr:colOff>685800</xdr:colOff>
                    <xdr:row>14</xdr:row>
                    <xdr:rowOff>428625</xdr:rowOff>
                  </to>
                </anchor>
              </controlPr>
            </control>
          </mc:Choice>
        </mc:AlternateContent>
        <mc:AlternateContent xmlns:mc="http://schemas.openxmlformats.org/markup-compatibility/2006">
          <mc:Choice Requires="x14">
            <control shapeId="4463" r:id="rId57" name="Option Button 367">
              <controlPr defaultSize="0" autoFill="0" autoLine="0" autoPict="0">
                <anchor moveWithCells="1">
                  <from>
                    <xdr:col>7</xdr:col>
                    <xdr:colOff>104775</xdr:colOff>
                    <xdr:row>14</xdr:row>
                    <xdr:rowOff>104775</xdr:rowOff>
                  </from>
                  <to>
                    <xdr:col>7</xdr:col>
                    <xdr:colOff>647700</xdr:colOff>
                    <xdr:row>14</xdr:row>
                    <xdr:rowOff>428625</xdr:rowOff>
                  </to>
                </anchor>
              </controlPr>
            </control>
          </mc:Choice>
        </mc:AlternateContent>
        <mc:AlternateContent xmlns:mc="http://schemas.openxmlformats.org/markup-compatibility/2006">
          <mc:Choice Requires="x14">
            <control shapeId="4464" r:id="rId58" name="Option Button 368">
              <controlPr defaultSize="0" autoFill="0" autoLine="0" autoPict="0">
                <anchor moveWithCells="1">
                  <from>
                    <xdr:col>8</xdr:col>
                    <xdr:colOff>76200</xdr:colOff>
                    <xdr:row>14</xdr:row>
                    <xdr:rowOff>95250</xdr:rowOff>
                  </from>
                  <to>
                    <xdr:col>8</xdr:col>
                    <xdr:colOff>685800</xdr:colOff>
                    <xdr:row>14</xdr:row>
                    <xdr:rowOff>428625</xdr:rowOff>
                  </to>
                </anchor>
              </controlPr>
            </control>
          </mc:Choice>
        </mc:AlternateContent>
        <mc:AlternateContent xmlns:mc="http://schemas.openxmlformats.org/markup-compatibility/2006">
          <mc:Choice Requires="x14">
            <control shapeId="4465" r:id="rId59" name="Group Box 369">
              <controlPr defaultSize="0" autoFill="0" autoPict="0">
                <anchor moveWithCells="1">
                  <from>
                    <xdr:col>6</xdr:col>
                    <xdr:colOff>47625</xdr:colOff>
                    <xdr:row>15</xdr:row>
                    <xdr:rowOff>38100</xdr:rowOff>
                  </from>
                  <to>
                    <xdr:col>9</xdr:col>
                    <xdr:colOff>733425</xdr:colOff>
                    <xdr:row>15</xdr:row>
                    <xdr:rowOff>342900</xdr:rowOff>
                  </to>
                </anchor>
              </controlPr>
            </control>
          </mc:Choice>
        </mc:AlternateContent>
        <mc:AlternateContent xmlns:mc="http://schemas.openxmlformats.org/markup-compatibility/2006">
          <mc:Choice Requires="x14">
            <control shapeId="4466" r:id="rId60" name="Option Button 370">
              <controlPr defaultSize="0" autoFill="0" autoLine="0" autoPict="0">
                <anchor moveWithCells="1">
                  <from>
                    <xdr:col>6</xdr:col>
                    <xdr:colOff>76200</xdr:colOff>
                    <xdr:row>15</xdr:row>
                    <xdr:rowOff>76200</xdr:rowOff>
                  </from>
                  <to>
                    <xdr:col>6</xdr:col>
                    <xdr:colOff>685800</xdr:colOff>
                    <xdr:row>15</xdr:row>
                    <xdr:rowOff>342900</xdr:rowOff>
                  </to>
                </anchor>
              </controlPr>
            </control>
          </mc:Choice>
        </mc:AlternateContent>
        <mc:AlternateContent xmlns:mc="http://schemas.openxmlformats.org/markup-compatibility/2006">
          <mc:Choice Requires="x14">
            <control shapeId="4467" r:id="rId61" name="Option Button 371">
              <controlPr defaultSize="0" autoFill="0" autoLine="0" autoPict="0">
                <anchor moveWithCells="1">
                  <from>
                    <xdr:col>7</xdr:col>
                    <xdr:colOff>28575</xdr:colOff>
                    <xdr:row>15</xdr:row>
                    <xdr:rowOff>66675</xdr:rowOff>
                  </from>
                  <to>
                    <xdr:col>7</xdr:col>
                    <xdr:colOff>704850</xdr:colOff>
                    <xdr:row>15</xdr:row>
                    <xdr:rowOff>342900</xdr:rowOff>
                  </to>
                </anchor>
              </controlPr>
            </control>
          </mc:Choice>
        </mc:AlternateContent>
        <mc:AlternateContent xmlns:mc="http://schemas.openxmlformats.org/markup-compatibility/2006">
          <mc:Choice Requires="x14">
            <control shapeId="4468" r:id="rId62" name="Option Button 372">
              <controlPr defaultSize="0" autoFill="0" autoLine="0" autoPict="0">
                <anchor moveWithCells="1">
                  <from>
                    <xdr:col>8</xdr:col>
                    <xdr:colOff>66675</xdr:colOff>
                    <xdr:row>15</xdr:row>
                    <xdr:rowOff>47625</xdr:rowOff>
                  </from>
                  <to>
                    <xdr:col>8</xdr:col>
                    <xdr:colOff>742950</xdr:colOff>
                    <xdr:row>15</xdr:row>
                    <xdr:rowOff>342900</xdr:rowOff>
                  </to>
                </anchor>
              </controlPr>
            </control>
          </mc:Choice>
        </mc:AlternateContent>
        <mc:AlternateContent xmlns:mc="http://schemas.openxmlformats.org/markup-compatibility/2006">
          <mc:Choice Requires="x14">
            <control shapeId="4469" r:id="rId63" name="Group Box 373">
              <controlPr defaultSize="0" autoFill="0" autoPict="0">
                <anchor moveWithCells="1">
                  <from>
                    <xdr:col>6</xdr:col>
                    <xdr:colOff>47625</xdr:colOff>
                    <xdr:row>16</xdr:row>
                    <xdr:rowOff>19050</xdr:rowOff>
                  </from>
                  <to>
                    <xdr:col>9</xdr:col>
                    <xdr:colOff>742950</xdr:colOff>
                    <xdr:row>16</xdr:row>
                    <xdr:rowOff>438150</xdr:rowOff>
                  </to>
                </anchor>
              </controlPr>
            </control>
          </mc:Choice>
        </mc:AlternateContent>
        <mc:AlternateContent xmlns:mc="http://schemas.openxmlformats.org/markup-compatibility/2006">
          <mc:Choice Requires="x14">
            <control shapeId="4470" r:id="rId64" name="Option Button 374">
              <controlPr defaultSize="0" autoFill="0" autoLine="0" autoPict="0">
                <anchor moveWithCells="1">
                  <from>
                    <xdr:col>6</xdr:col>
                    <xdr:colOff>85725</xdr:colOff>
                    <xdr:row>16</xdr:row>
                    <xdr:rowOff>95250</xdr:rowOff>
                  </from>
                  <to>
                    <xdr:col>6</xdr:col>
                    <xdr:colOff>685800</xdr:colOff>
                    <xdr:row>16</xdr:row>
                    <xdr:rowOff>428625</xdr:rowOff>
                  </to>
                </anchor>
              </controlPr>
            </control>
          </mc:Choice>
        </mc:AlternateContent>
        <mc:AlternateContent xmlns:mc="http://schemas.openxmlformats.org/markup-compatibility/2006">
          <mc:Choice Requires="x14">
            <control shapeId="4471" r:id="rId65" name="Option Button 375">
              <controlPr defaultSize="0" autoFill="0" autoLine="0" autoPict="0">
                <anchor moveWithCells="1">
                  <from>
                    <xdr:col>7</xdr:col>
                    <xdr:colOff>104775</xdr:colOff>
                    <xdr:row>16</xdr:row>
                    <xdr:rowOff>104775</xdr:rowOff>
                  </from>
                  <to>
                    <xdr:col>7</xdr:col>
                    <xdr:colOff>647700</xdr:colOff>
                    <xdr:row>16</xdr:row>
                    <xdr:rowOff>428625</xdr:rowOff>
                  </to>
                </anchor>
              </controlPr>
            </control>
          </mc:Choice>
        </mc:AlternateContent>
        <mc:AlternateContent xmlns:mc="http://schemas.openxmlformats.org/markup-compatibility/2006">
          <mc:Choice Requires="x14">
            <control shapeId="4472" r:id="rId66" name="Option Button 376">
              <controlPr defaultSize="0" autoFill="0" autoLine="0" autoPict="0">
                <anchor moveWithCells="1">
                  <from>
                    <xdr:col>8</xdr:col>
                    <xdr:colOff>76200</xdr:colOff>
                    <xdr:row>16</xdr:row>
                    <xdr:rowOff>95250</xdr:rowOff>
                  </from>
                  <to>
                    <xdr:col>8</xdr:col>
                    <xdr:colOff>685800</xdr:colOff>
                    <xdr:row>16</xdr:row>
                    <xdr:rowOff>428625</xdr:rowOff>
                  </to>
                </anchor>
              </controlPr>
            </control>
          </mc:Choice>
        </mc:AlternateContent>
        <mc:AlternateContent xmlns:mc="http://schemas.openxmlformats.org/markup-compatibility/2006">
          <mc:Choice Requires="x14">
            <control shapeId="4473" r:id="rId67" name="Option Button 377">
              <controlPr defaultSize="0" autoFill="0" autoLine="0" autoPict="0">
                <anchor moveWithCells="1">
                  <from>
                    <xdr:col>9</xdr:col>
                    <xdr:colOff>66675</xdr:colOff>
                    <xdr:row>4</xdr:row>
                    <xdr:rowOff>57150</xdr:rowOff>
                  </from>
                  <to>
                    <xdr:col>9</xdr:col>
                    <xdr:colOff>657225</xdr:colOff>
                    <xdr:row>4</xdr:row>
                    <xdr:rowOff>352425</xdr:rowOff>
                  </to>
                </anchor>
              </controlPr>
            </control>
          </mc:Choice>
        </mc:AlternateContent>
        <mc:AlternateContent xmlns:mc="http://schemas.openxmlformats.org/markup-compatibility/2006">
          <mc:Choice Requires="x14">
            <control shapeId="4474" r:id="rId68" name="Option Button 378">
              <controlPr defaultSize="0" autoFill="0" autoLine="0" autoPict="0">
                <anchor moveWithCells="1">
                  <from>
                    <xdr:col>9</xdr:col>
                    <xdr:colOff>76200</xdr:colOff>
                    <xdr:row>5</xdr:row>
                    <xdr:rowOff>95250</xdr:rowOff>
                  </from>
                  <to>
                    <xdr:col>9</xdr:col>
                    <xdr:colOff>666750</xdr:colOff>
                    <xdr:row>5</xdr:row>
                    <xdr:rowOff>371475</xdr:rowOff>
                  </to>
                </anchor>
              </controlPr>
            </control>
          </mc:Choice>
        </mc:AlternateContent>
        <mc:AlternateContent xmlns:mc="http://schemas.openxmlformats.org/markup-compatibility/2006">
          <mc:Choice Requires="x14">
            <control shapeId="4475" r:id="rId69" name="Option Button 379">
              <controlPr defaultSize="0" autoFill="0" autoLine="0" autoPict="0">
                <anchor moveWithCells="1">
                  <from>
                    <xdr:col>9</xdr:col>
                    <xdr:colOff>66675</xdr:colOff>
                    <xdr:row>6</xdr:row>
                    <xdr:rowOff>57150</xdr:rowOff>
                  </from>
                  <to>
                    <xdr:col>9</xdr:col>
                    <xdr:colOff>657225</xdr:colOff>
                    <xdr:row>6</xdr:row>
                    <xdr:rowOff>352425</xdr:rowOff>
                  </to>
                </anchor>
              </controlPr>
            </control>
          </mc:Choice>
        </mc:AlternateContent>
        <mc:AlternateContent xmlns:mc="http://schemas.openxmlformats.org/markup-compatibility/2006">
          <mc:Choice Requires="x14">
            <control shapeId="4476" r:id="rId70" name="Option Button 380">
              <controlPr defaultSize="0" autoFill="0" autoLine="0" autoPict="0">
                <anchor moveWithCells="1">
                  <from>
                    <xdr:col>9</xdr:col>
                    <xdr:colOff>76200</xdr:colOff>
                    <xdr:row>7</xdr:row>
                    <xdr:rowOff>95250</xdr:rowOff>
                  </from>
                  <to>
                    <xdr:col>9</xdr:col>
                    <xdr:colOff>666750</xdr:colOff>
                    <xdr:row>7</xdr:row>
                    <xdr:rowOff>371475</xdr:rowOff>
                  </to>
                </anchor>
              </controlPr>
            </control>
          </mc:Choice>
        </mc:AlternateContent>
        <mc:AlternateContent xmlns:mc="http://schemas.openxmlformats.org/markup-compatibility/2006">
          <mc:Choice Requires="x14">
            <control shapeId="4478" r:id="rId71" name="Option Button 382">
              <controlPr defaultSize="0" autoFill="0" autoLine="0" autoPict="0">
                <anchor moveWithCells="1">
                  <from>
                    <xdr:col>9</xdr:col>
                    <xdr:colOff>76200</xdr:colOff>
                    <xdr:row>10</xdr:row>
                    <xdr:rowOff>95250</xdr:rowOff>
                  </from>
                  <to>
                    <xdr:col>9</xdr:col>
                    <xdr:colOff>685800</xdr:colOff>
                    <xdr:row>10</xdr:row>
                    <xdr:rowOff>428625</xdr:rowOff>
                  </to>
                </anchor>
              </controlPr>
            </control>
          </mc:Choice>
        </mc:AlternateContent>
        <mc:AlternateContent xmlns:mc="http://schemas.openxmlformats.org/markup-compatibility/2006">
          <mc:Choice Requires="x14">
            <control shapeId="4482" r:id="rId72" name="Option Button 386">
              <controlPr defaultSize="0" autoFill="0" autoLine="0" autoPict="0">
                <anchor moveWithCells="1">
                  <from>
                    <xdr:col>9</xdr:col>
                    <xdr:colOff>76200</xdr:colOff>
                    <xdr:row>14</xdr:row>
                    <xdr:rowOff>95250</xdr:rowOff>
                  </from>
                  <to>
                    <xdr:col>9</xdr:col>
                    <xdr:colOff>685800</xdr:colOff>
                    <xdr:row>14</xdr:row>
                    <xdr:rowOff>428625</xdr:rowOff>
                  </to>
                </anchor>
              </controlPr>
            </control>
          </mc:Choice>
        </mc:AlternateContent>
        <mc:AlternateContent xmlns:mc="http://schemas.openxmlformats.org/markup-compatibility/2006">
          <mc:Choice Requires="x14">
            <control shapeId="4484" r:id="rId73" name="Option Button 388">
              <controlPr defaultSize="0" autoFill="0" autoLine="0" autoPict="0">
                <anchor moveWithCells="1">
                  <from>
                    <xdr:col>9</xdr:col>
                    <xdr:colOff>76200</xdr:colOff>
                    <xdr:row>16</xdr:row>
                    <xdr:rowOff>95250</xdr:rowOff>
                  </from>
                  <to>
                    <xdr:col>9</xdr:col>
                    <xdr:colOff>685800</xdr:colOff>
                    <xdr:row>16</xdr:row>
                    <xdr:rowOff>428625</xdr:rowOff>
                  </to>
                </anchor>
              </controlPr>
            </control>
          </mc:Choice>
        </mc:AlternateContent>
        <mc:AlternateContent xmlns:mc="http://schemas.openxmlformats.org/markup-compatibility/2006">
          <mc:Choice Requires="x14">
            <control shapeId="4485" r:id="rId74" name="Option Button 389">
              <controlPr defaultSize="0" autoFill="0" autoLine="0" autoPict="0">
                <anchor moveWithCells="1">
                  <from>
                    <xdr:col>9</xdr:col>
                    <xdr:colOff>76200</xdr:colOff>
                    <xdr:row>18</xdr:row>
                    <xdr:rowOff>66675</xdr:rowOff>
                  </from>
                  <to>
                    <xdr:col>9</xdr:col>
                    <xdr:colOff>685800</xdr:colOff>
                    <xdr:row>18</xdr:row>
                    <xdr:rowOff>390525</xdr:rowOff>
                  </to>
                </anchor>
              </controlPr>
            </control>
          </mc:Choice>
        </mc:AlternateContent>
        <mc:AlternateContent xmlns:mc="http://schemas.openxmlformats.org/markup-compatibility/2006">
          <mc:Choice Requires="x14">
            <control shapeId="4486" r:id="rId75" name="Option Button 390">
              <controlPr defaultSize="0" autoFill="0" autoLine="0" autoPict="0">
                <anchor moveWithCells="1">
                  <from>
                    <xdr:col>9</xdr:col>
                    <xdr:colOff>85725</xdr:colOff>
                    <xdr:row>19</xdr:row>
                    <xdr:rowOff>38100</xdr:rowOff>
                  </from>
                  <to>
                    <xdr:col>9</xdr:col>
                    <xdr:colOff>714375</xdr:colOff>
                    <xdr:row>19</xdr:row>
                    <xdr:rowOff>409575</xdr:rowOff>
                  </to>
                </anchor>
              </controlPr>
            </control>
          </mc:Choice>
        </mc:AlternateContent>
        <mc:AlternateContent xmlns:mc="http://schemas.openxmlformats.org/markup-compatibility/2006">
          <mc:Choice Requires="x14">
            <control shapeId="4487" r:id="rId76" name="Option Button 391">
              <controlPr defaultSize="0" autoFill="0" autoLine="0" autoPict="0">
                <anchor moveWithCells="1">
                  <from>
                    <xdr:col>9</xdr:col>
                    <xdr:colOff>76200</xdr:colOff>
                    <xdr:row>20</xdr:row>
                    <xdr:rowOff>114300</xdr:rowOff>
                  </from>
                  <to>
                    <xdr:col>9</xdr:col>
                    <xdr:colOff>685800</xdr:colOff>
                    <xdr:row>20</xdr:row>
                    <xdr:rowOff>504825</xdr:rowOff>
                  </to>
                </anchor>
              </controlPr>
            </control>
          </mc:Choice>
        </mc:AlternateContent>
        <mc:AlternateContent xmlns:mc="http://schemas.openxmlformats.org/markup-compatibility/2006">
          <mc:Choice Requires="x14">
            <control shapeId="4488" r:id="rId77" name="Option Button 392">
              <controlPr defaultSize="0" autoFill="0" autoLine="0" autoPict="0">
                <anchor moveWithCells="1">
                  <from>
                    <xdr:col>9</xdr:col>
                    <xdr:colOff>66675</xdr:colOff>
                    <xdr:row>21</xdr:row>
                    <xdr:rowOff>47625</xdr:rowOff>
                  </from>
                  <to>
                    <xdr:col>9</xdr:col>
                    <xdr:colOff>619125</xdr:colOff>
                    <xdr:row>21</xdr:row>
                    <xdr:rowOff>400050</xdr:rowOff>
                  </to>
                </anchor>
              </controlPr>
            </control>
          </mc:Choice>
        </mc:AlternateContent>
        <mc:AlternateContent xmlns:mc="http://schemas.openxmlformats.org/markup-compatibility/2006">
          <mc:Choice Requires="x14">
            <control shapeId="4494" r:id="rId78" name="Option Button 398">
              <controlPr defaultSize="0" autoFill="0" autoLine="0" autoPict="0">
                <anchor moveWithCells="1">
                  <from>
                    <xdr:col>9</xdr:col>
                    <xdr:colOff>104775</xdr:colOff>
                    <xdr:row>9</xdr:row>
                    <xdr:rowOff>114300</xdr:rowOff>
                  </from>
                  <to>
                    <xdr:col>9</xdr:col>
                    <xdr:colOff>600075</xdr:colOff>
                    <xdr:row>9</xdr:row>
                    <xdr:rowOff>409575</xdr:rowOff>
                  </to>
                </anchor>
              </controlPr>
            </control>
          </mc:Choice>
        </mc:AlternateContent>
        <mc:AlternateContent xmlns:mc="http://schemas.openxmlformats.org/markup-compatibility/2006">
          <mc:Choice Requires="x14">
            <control shapeId="4495" r:id="rId79" name="Option Button 399">
              <controlPr defaultSize="0" autoFill="0" autoLine="0" autoPict="0">
                <anchor moveWithCells="1">
                  <from>
                    <xdr:col>8</xdr:col>
                    <xdr:colOff>57150</xdr:colOff>
                    <xdr:row>11</xdr:row>
                    <xdr:rowOff>123825</xdr:rowOff>
                  </from>
                  <to>
                    <xdr:col>8</xdr:col>
                    <xdr:colOff>647700</xdr:colOff>
                    <xdr:row>11</xdr:row>
                    <xdr:rowOff>400050</xdr:rowOff>
                  </to>
                </anchor>
              </controlPr>
            </control>
          </mc:Choice>
        </mc:AlternateContent>
        <mc:AlternateContent xmlns:mc="http://schemas.openxmlformats.org/markup-compatibility/2006">
          <mc:Choice Requires="x14">
            <control shapeId="4496" r:id="rId80" name="Option Button 400">
              <controlPr defaultSize="0" autoFill="0" autoLine="0" autoPict="0">
                <anchor moveWithCells="1">
                  <from>
                    <xdr:col>9</xdr:col>
                    <xdr:colOff>95250</xdr:colOff>
                    <xdr:row>11</xdr:row>
                    <xdr:rowOff>104775</xdr:rowOff>
                  </from>
                  <to>
                    <xdr:col>9</xdr:col>
                    <xdr:colOff>638175</xdr:colOff>
                    <xdr:row>11</xdr:row>
                    <xdr:rowOff>438150</xdr:rowOff>
                  </to>
                </anchor>
              </controlPr>
            </control>
          </mc:Choice>
        </mc:AlternateContent>
        <mc:AlternateContent xmlns:mc="http://schemas.openxmlformats.org/markup-compatibility/2006">
          <mc:Choice Requires="x14">
            <control shapeId="4497" r:id="rId81" name="Option Button 401">
              <controlPr defaultSize="0" autoFill="0" autoLine="0" autoPict="0">
                <anchor moveWithCells="1">
                  <from>
                    <xdr:col>9</xdr:col>
                    <xdr:colOff>57150</xdr:colOff>
                    <xdr:row>12</xdr:row>
                    <xdr:rowOff>76200</xdr:rowOff>
                  </from>
                  <to>
                    <xdr:col>9</xdr:col>
                    <xdr:colOff>600075</xdr:colOff>
                    <xdr:row>12</xdr:row>
                    <xdr:rowOff>381000</xdr:rowOff>
                  </to>
                </anchor>
              </controlPr>
            </control>
          </mc:Choice>
        </mc:AlternateContent>
        <mc:AlternateContent xmlns:mc="http://schemas.openxmlformats.org/markup-compatibility/2006">
          <mc:Choice Requires="x14">
            <control shapeId="4498" r:id="rId82" name="Option Button 402">
              <controlPr defaultSize="0" autoFill="0" autoLine="0" autoPict="0">
                <anchor moveWithCells="1">
                  <from>
                    <xdr:col>9</xdr:col>
                    <xdr:colOff>66675</xdr:colOff>
                    <xdr:row>13</xdr:row>
                    <xdr:rowOff>57150</xdr:rowOff>
                  </from>
                  <to>
                    <xdr:col>9</xdr:col>
                    <xdr:colOff>628650</xdr:colOff>
                    <xdr:row>13</xdr:row>
                    <xdr:rowOff>276225</xdr:rowOff>
                  </to>
                </anchor>
              </controlPr>
            </control>
          </mc:Choice>
        </mc:AlternateContent>
        <mc:AlternateContent xmlns:mc="http://schemas.openxmlformats.org/markup-compatibility/2006">
          <mc:Choice Requires="x14">
            <control shapeId="4499" r:id="rId83" name="Option Button 403">
              <controlPr defaultSize="0" autoFill="0" autoLine="0" autoPict="0">
                <anchor moveWithCells="1">
                  <from>
                    <xdr:col>9</xdr:col>
                    <xdr:colOff>66675</xdr:colOff>
                    <xdr:row>15</xdr:row>
                    <xdr:rowOff>66675</xdr:rowOff>
                  </from>
                  <to>
                    <xdr:col>9</xdr:col>
                    <xdr:colOff>676275</xdr:colOff>
                    <xdr:row>15</xdr:row>
                    <xdr:rowOff>342900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B1:S30"/>
  <sheetViews>
    <sheetView topLeftCell="A22" zoomScale="89" zoomScaleNormal="89" workbookViewId="0">
      <selection activeCell="C9" sqref="C9"/>
    </sheetView>
  </sheetViews>
  <sheetFormatPr baseColWidth="10" defaultColWidth="11.42578125" defaultRowHeight="15" x14ac:dyDescent="0.25"/>
  <cols>
    <col min="1" max="1" width="1.5703125" style="1" customWidth="1"/>
    <col min="2" max="2" width="7.7109375" style="1" customWidth="1"/>
    <col min="3" max="3" width="105" style="1" bestFit="1" customWidth="1"/>
    <col min="4" max="4" width="4.5703125" style="1" hidden="1" customWidth="1"/>
    <col min="5" max="6" width="4.42578125" style="1" hidden="1" customWidth="1"/>
    <col min="7" max="16384" width="11.42578125" style="1"/>
  </cols>
  <sheetData>
    <row r="1" spans="2:19" ht="15.75" thickBot="1" x14ac:dyDescent="0.3"/>
    <row r="2" spans="2:19" ht="47.25" customHeight="1" thickBot="1" x14ac:dyDescent="0.3">
      <c r="B2" s="164" t="s">
        <v>127</v>
      </c>
      <c r="C2" s="155"/>
      <c r="D2" s="58"/>
      <c r="E2" s="6"/>
      <c r="F2" s="6"/>
      <c r="G2" s="40" t="s">
        <v>161</v>
      </c>
      <c r="H2" s="17" t="s">
        <v>160</v>
      </c>
      <c r="I2" s="102" t="s">
        <v>1</v>
      </c>
      <c r="J2" s="17" t="s">
        <v>2</v>
      </c>
      <c r="K2" s="158" t="s">
        <v>32</v>
      </c>
      <c r="L2" s="158"/>
      <c r="M2" s="158"/>
      <c r="N2" s="158"/>
      <c r="O2" s="158"/>
      <c r="P2" s="158"/>
      <c r="Q2" s="158"/>
      <c r="R2" s="158"/>
      <c r="S2" s="158"/>
    </row>
    <row r="3" spans="2:19" ht="7.5" customHeight="1" x14ac:dyDescent="0.25"/>
    <row r="4" spans="2:19" ht="24" customHeight="1" x14ac:dyDescent="0.25">
      <c r="B4" s="64" t="s">
        <v>129</v>
      </c>
      <c r="C4" s="44" t="s">
        <v>138</v>
      </c>
      <c r="D4" s="44"/>
      <c r="E4" s="41">
        <f>SUM(VALUE(E5+E6+E7+E8+E9+E10+E11+E12+E13+E14+E15+E17+E18+E19+E20+E21+E22+E23+E24+E25+E26)/21)</f>
        <v>8.8095238095238102</v>
      </c>
      <c r="F4" s="41">
        <f>E5+E6+E7+E8+E9+E10+E11+E12+E13+E14+E15</f>
        <v>95</v>
      </c>
      <c r="G4" s="41"/>
      <c r="H4" s="41"/>
      <c r="I4" s="41"/>
      <c r="J4" s="41"/>
      <c r="K4" s="107"/>
      <c r="L4" s="107"/>
      <c r="M4" s="107"/>
      <c r="N4" s="107"/>
      <c r="O4" s="107"/>
      <c r="P4" s="107"/>
      <c r="Q4" s="107"/>
      <c r="R4" s="107"/>
      <c r="S4" s="109"/>
    </row>
    <row r="5" spans="2:19" ht="31.5" customHeight="1" x14ac:dyDescent="0.25">
      <c r="B5" s="60">
        <v>1</v>
      </c>
      <c r="C5" s="66" t="s">
        <v>148</v>
      </c>
      <c r="D5" s="66">
        <f>E5+0</f>
        <v>15</v>
      </c>
      <c r="E5" s="3" t="str">
        <f>SUBSTITUTE(SUBSTITUTE(SUBSTITUTE(SUBSTITUTE(F5,"4",0),"3",5),"1",15),"2",10)</f>
        <v>15</v>
      </c>
      <c r="F5" s="3">
        <v>1</v>
      </c>
      <c r="G5" s="4"/>
      <c r="H5" s="2"/>
      <c r="I5" s="2"/>
      <c r="J5" s="2"/>
      <c r="K5" s="108"/>
      <c r="L5" s="108"/>
      <c r="M5" s="108"/>
      <c r="N5" s="108"/>
      <c r="O5" s="108"/>
      <c r="P5" s="108"/>
      <c r="Q5" s="108"/>
      <c r="R5" s="108"/>
      <c r="S5" s="110"/>
    </row>
    <row r="6" spans="2:19" ht="39.75" customHeight="1" x14ac:dyDescent="0.25">
      <c r="B6" s="60">
        <v>2</v>
      </c>
      <c r="C6" s="66" t="s">
        <v>146</v>
      </c>
      <c r="D6" s="66">
        <f t="shared" ref="D6:D26" si="0">E6+0</f>
        <v>10</v>
      </c>
      <c r="E6" s="3" t="str">
        <f t="shared" ref="E6:E26" si="1">SUBSTITUTE(SUBSTITUTE(SUBSTITUTE(SUBSTITUTE(F6,"4",0),"3",5),"1",15),"2",10)</f>
        <v>10</v>
      </c>
      <c r="F6" s="3">
        <v>2</v>
      </c>
      <c r="G6" s="3"/>
      <c r="H6" s="2"/>
      <c r="I6" s="2"/>
      <c r="J6" s="2"/>
      <c r="K6" s="108"/>
      <c r="L6" s="108"/>
      <c r="M6" s="108"/>
      <c r="N6" s="108"/>
      <c r="O6" s="108"/>
      <c r="P6" s="108"/>
      <c r="Q6" s="108"/>
      <c r="R6" s="108"/>
      <c r="S6" s="110"/>
    </row>
    <row r="7" spans="2:19" ht="30" customHeight="1" x14ac:dyDescent="0.25">
      <c r="B7" s="60">
        <v>3</v>
      </c>
      <c r="C7" s="66" t="s">
        <v>137</v>
      </c>
      <c r="D7" s="66">
        <f t="shared" si="0"/>
        <v>15</v>
      </c>
      <c r="E7" s="3" t="str">
        <f t="shared" si="1"/>
        <v>15</v>
      </c>
      <c r="F7" s="3">
        <v>1</v>
      </c>
      <c r="G7" s="2"/>
      <c r="H7" s="2"/>
      <c r="I7" s="2"/>
      <c r="J7" s="2"/>
      <c r="K7" s="108"/>
      <c r="L7" s="108"/>
      <c r="M7" s="108"/>
      <c r="N7" s="108"/>
      <c r="O7" s="108"/>
      <c r="P7" s="108"/>
      <c r="Q7" s="108"/>
      <c r="R7" s="108"/>
      <c r="S7" s="110"/>
    </row>
    <row r="8" spans="2:19" ht="29.25" customHeight="1" x14ac:dyDescent="0.25">
      <c r="B8" s="60">
        <v>4</v>
      </c>
      <c r="C8" s="67" t="s">
        <v>145</v>
      </c>
      <c r="D8" s="66">
        <f t="shared" si="0"/>
        <v>10</v>
      </c>
      <c r="E8" s="3" t="str">
        <f t="shared" si="1"/>
        <v>10</v>
      </c>
      <c r="F8" s="3">
        <v>2</v>
      </c>
      <c r="G8" s="2"/>
      <c r="H8" s="2"/>
      <c r="I8" s="2"/>
      <c r="J8" s="2"/>
      <c r="K8" s="108"/>
      <c r="L8" s="108"/>
      <c r="M8" s="108"/>
      <c r="N8" s="108"/>
      <c r="O8" s="108"/>
      <c r="P8" s="108"/>
      <c r="Q8" s="108"/>
      <c r="R8" s="108"/>
      <c r="S8" s="110"/>
    </row>
    <row r="9" spans="2:19" ht="39.75" customHeight="1" x14ac:dyDescent="0.25">
      <c r="B9" s="60">
        <v>5</v>
      </c>
      <c r="C9" s="67" t="s">
        <v>142</v>
      </c>
      <c r="D9" s="66">
        <f t="shared" si="0"/>
        <v>10</v>
      </c>
      <c r="E9" s="3" t="str">
        <f t="shared" si="1"/>
        <v>10</v>
      </c>
      <c r="F9" s="3">
        <v>2</v>
      </c>
      <c r="G9" s="2"/>
      <c r="H9" s="2"/>
      <c r="I9" s="2"/>
      <c r="J9" s="2"/>
      <c r="K9" s="108"/>
      <c r="L9" s="108"/>
      <c r="M9" s="108"/>
      <c r="N9" s="108"/>
      <c r="O9" s="108"/>
      <c r="P9" s="108"/>
      <c r="Q9" s="108"/>
      <c r="R9" s="108"/>
      <c r="S9" s="110"/>
    </row>
    <row r="10" spans="2:19" ht="36.75" customHeight="1" x14ac:dyDescent="0.25">
      <c r="B10" s="60">
        <v>6</v>
      </c>
      <c r="C10" s="67" t="s">
        <v>144</v>
      </c>
      <c r="D10" s="66">
        <f t="shared" si="0"/>
        <v>10</v>
      </c>
      <c r="E10" s="3" t="str">
        <f t="shared" si="1"/>
        <v>10</v>
      </c>
      <c r="F10" s="3">
        <v>2</v>
      </c>
      <c r="G10" s="2"/>
      <c r="H10" s="2"/>
      <c r="I10" s="2"/>
      <c r="J10" s="2"/>
      <c r="K10" s="108"/>
      <c r="L10" s="108"/>
      <c r="M10" s="108"/>
      <c r="N10" s="108"/>
      <c r="O10" s="108"/>
      <c r="P10" s="108"/>
      <c r="Q10" s="108"/>
      <c r="R10" s="108"/>
      <c r="S10" s="110"/>
    </row>
    <row r="11" spans="2:19" ht="25.5" customHeight="1" x14ac:dyDescent="0.25">
      <c r="B11" s="60">
        <v>7</v>
      </c>
      <c r="C11" s="67" t="s">
        <v>128</v>
      </c>
      <c r="D11" s="66">
        <f t="shared" si="0"/>
        <v>5</v>
      </c>
      <c r="E11" s="3" t="str">
        <f t="shared" si="1"/>
        <v>5</v>
      </c>
      <c r="F11" s="3">
        <v>3</v>
      </c>
      <c r="G11" s="10"/>
      <c r="H11" s="10"/>
      <c r="I11" s="10"/>
      <c r="J11" s="2"/>
      <c r="K11" s="108"/>
      <c r="L11" s="108"/>
      <c r="M11" s="108"/>
      <c r="N11" s="108"/>
      <c r="O11" s="108"/>
      <c r="P11" s="108"/>
      <c r="Q11" s="108"/>
      <c r="R11" s="108"/>
      <c r="S11" s="110"/>
    </row>
    <row r="12" spans="2:19" ht="26.25" customHeight="1" x14ac:dyDescent="0.25">
      <c r="B12" s="60">
        <v>8</v>
      </c>
      <c r="C12" s="67" t="s">
        <v>143</v>
      </c>
      <c r="D12" s="66">
        <f t="shared" si="0"/>
        <v>5</v>
      </c>
      <c r="E12" s="3" t="str">
        <f t="shared" si="1"/>
        <v>5</v>
      </c>
      <c r="F12" s="3">
        <v>3</v>
      </c>
      <c r="G12" s="10"/>
      <c r="H12" s="10"/>
      <c r="I12" s="10"/>
      <c r="J12" s="2"/>
      <c r="K12" s="108"/>
      <c r="L12" s="108"/>
      <c r="M12" s="108"/>
      <c r="N12" s="108"/>
      <c r="O12" s="108"/>
      <c r="P12" s="108"/>
      <c r="Q12" s="108"/>
      <c r="R12" s="108"/>
      <c r="S12" s="110"/>
    </row>
    <row r="13" spans="2:19" ht="36.75" customHeight="1" x14ac:dyDescent="0.25">
      <c r="B13" s="60">
        <v>9</v>
      </c>
      <c r="C13" s="67" t="s">
        <v>156</v>
      </c>
      <c r="D13" s="66">
        <f t="shared" si="0"/>
        <v>5</v>
      </c>
      <c r="E13" s="3" t="str">
        <f t="shared" si="1"/>
        <v>5</v>
      </c>
      <c r="F13" s="3">
        <v>3</v>
      </c>
      <c r="G13" s="2"/>
      <c r="H13" s="2"/>
      <c r="I13" s="2"/>
      <c r="J13" s="2"/>
      <c r="K13" s="108"/>
      <c r="L13" s="108"/>
      <c r="M13" s="108"/>
      <c r="N13" s="108"/>
      <c r="O13" s="108"/>
      <c r="P13" s="108"/>
      <c r="Q13" s="108"/>
      <c r="R13" s="108"/>
      <c r="S13" s="110"/>
    </row>
    <row r="14" spans="2:19" ht="25.5" customHeight="1" x14ac:dyDescent="0.25">
      <c r="B14" s="60">
        <v>10</v>
      </c>
      <c r="C14" s="67" t="s">
        <v>157</v>
      </c>
      <c r="D14" s="66">
        <f t="shared" si="0"/>
        <v>5</v>
      </c>
      <c r="E14" s="3" t="str">
        <f t="shared" si="1"/>
        <v>5</v>
      </c>
      <c r="F14" s="3">
        <v>3</v>
      </c>
      <c r="G14" s="10"/>
      <c r="H14" s="10"/>
      <c r="I14" s="10"/>
      <c r="J14" s="2"/>
      <c r="K14" s="108"/>
      <c r="L14" s="108"/>
      <c r="M14" s="108"/>
      <c r="N14" s="108"/>
      <c r="O14" s="108"/>
      <c r="P14" s="108"/>
      <c r="Q14" s="108"/>
      <c r="R14" s="108"/>
      <c r="S14" s="110"/>
    </row>
    <row r="15" spans="2:19" ht="26.25" customHeight="1" x14ac:dyDescent="0.25">
      <c r="B15" s="60">
        <v>11</v>
      </c>
      <c r="C15" s="67" t="s">
        <v>158</v>
      </c>
      <c r="D15" s="66">
        <f t="shared" si="0"/>
        <v>5</v>
      </c>
      <c r="E15" s="3" t="str">
        <f t="shared" si="1"/>
        <v>5</v>
      </c>
      <c r="F15" s="3">
        <v>3</v>
      </c>
      <c r="G15" s="10"/>
      <c r="H15" s="10"/>
      <c r="I15" s="10"/>
      <c r="J15" s="2"/>
      <c r="K15" s="108"/>
      <c r="L15" s="108"/>
      <c r="M15" s="108"/>
      <c r="N15" s="108"/>
      <c r="O15" s="108"/>
      <c r="P15" s="108"/>
      <c r="Q15" s="108"/>
      <c r="R15" s="108"/>
      <c r="S15" s="110"/>
    </row>
    <row r="16" spans="2:19" ht="31.5" customHeight="1" x14ac:dyDescent="0.25">
      <c r="B16" s="65" t="s">
        <v>130</v>
      </c>
      <c r="C16" s="44" t="s">
        <v>139</v>
      </c>
      <c r="D16" s="66">
        <f t="shared" si="0"/>
        <v>90</v>
      </c>
      <c r="E16" s="3" t="str">
        <f t="shared" si="1"/>
        <v>90</v>
      </c>
      <c r="F16" s="45">
        <f>E17+E18+E19+E20+E21+E22+E23+E24+E25+E26</f>
        <v>90</v>
      </c>
      <c r="G16" s="45"/>
      <c r="H16" s="45"/>
      <c r="I16" s="45"/>
      <c r="J16" s="45"/>
      <c r="K16" s="108"/>
      <c r="L16" s="108"/>
      <c r="M16" s="108"/>
      <c r="N16" s="108"/>
      <c r="O16" s="108"/>
      <c r="P16" s="108"/>
      <c r="Q16" s="108"/>
      <c r="R16" s="108"/>
      <c r="S16" s="110"/>
    </row>
    <row r="17" spans="2:19" ht="36" customHeight="1" x14ac:dyDescent="0.25">
      <c r="B17" s="60">
        <v>1</v>
      </c>
      <c r="C17" s="66" t="s">
        <v>151</v>
      </c>
      <c r="D17" s="66">
        <f t="shared" si="0"/>
        <v>15</v>
      </c>
      <c r="E17" s="3" t="str">
        <f t="shared" si="1"/>
        <v>15</v>
      </c>
      <c r="F17" s="3">
        <v>1</v>
      </c>
      <c r="G17" s="2"/>
      <c r="H17" s="2"/>
      <c r="I17" s="2"/>
      <c r="J17" s="2"/>
      <c r="K17" s="108"/>
      <c r="L17" s="108"/>
      <c r="M17" s="108"/>
      <c r="N17" s="108"/>
      <c r="O17" s="108"/>
      <c r="P17" s="108"/>
      <c r="Q17" s="108"/>
      <c r="R17" s="108"/>
      <c r="S17" s="110"/>
    </row>
    <row r="18" spans="2:19" ht="32.25" customHeight="1" x14ac:dyDescent="0.25">
      <c r="B18" s="60">
        <v>2</v>
      </c>
      <c r="C18" s="66" t="s">
        <v>154</v>
      </c>
      <c r="D18" s="66">
        <f t="shared" si="0"/>
        <v>5</v>
      </c>
      <c r="E18" s="3" t="str">
        <f t="shared" si="1"/>
        <v>5</v>
      </c>
      <c r="F18" s="3">
        <v>3</v>
      </c>
      <c r="G18" s="2"/>
      <c r="H18" s="2"/>
      <c r="I18" s="2"/>
      <c r="J18" s="2"/>
      <c r="K18" s="108"/>
      <c r="L18" s="108"/>
      <c r="M18" s="108"/>
      <c r="N18" s="108"/>
      <c r="O18" s="108"/>
      <c r="P18" s="108"/>
      <c r="Q18" s="108"/>
      <c r="R18" s="108"/>
      <c r="S18" s="110"/>
    </row>
    <row r="19" spans="2:19" ht="36.75" customHeight="1" x14ac:dyDescent="0.25">
      <c r="B19" s="60">
        <v>3</v>
      </c>
      <c r="C19" s="66" t="s">
        <v>140</v>
      </c>
      <c r="D19" s="66">
        <f t="shared" si="0"/>
        <v>5</v>
      </c>
      <c r="E19" s="3" t="str">
        <f t="shared" si="1"/>
        <v>5</v>
      </c>
      <c r="F19" s="3">
        <v>3</v>
      </c>
      <c r="G19" s="2"/>
      <c r="H19" s="2"/>
      <c r="I19" s="2"/>
      <c r="J19" s="2"/>
      <c r="K19" s="108"/>
      <c r="L19" s="108"/>
      <c r="M19" s="108"/>
      <c r="N19" s="108"/>
      <c r="O19" s="108"/>
      <c r="P19" s="108"/>
      <c r="Q19" s="108"/>
      <c r="R19" s="108"/>
      <c r="S19" s="110"/>
    </row>
    <row r="20" spans="2:19" ht="36.75" customHeight="1" x14ac:dyDescent="0.25">
      <c r="B20" s="60">
        <v>4</v>
      </c>
      <c r="C20" s="66" t="s">
        <v>141</v>
      </c>
      <c r="D20" s="66">
        <f t="shared" si="0"/>
        <v>5</v>
      </c>
      <c r="E20" s="3" t="str">
        <f t="shared" si="1"/>
        <v>5</v>
      </c>
      <c r="F20" s="3">
        <v>3</v>
      </c>
      <c r="G20" s="2"/>
      <c r="H20" s="2"/>
      <c r="I20" s="2"/>
      <c r="J20" s="2"/>
      <c r="K20" s="108"/>
      <c r="L20" s="108"/>
      <c r="M20" s="108"/>
      <c r="N20" s="108"/>
      <c r="O20" s="108"/>
      <c r="P20" s="108"/>
      <c r="Q20" s="108"/>
      <c r="R20" s="108"/>
      <c r="S20" s="110"/>
    </row>
    <row r="21" spans="2:19" s="101" customFormat="1" ht="39" customHeight="1" x14ac:dyDescent="0.25">
      <c r="B21" s="60">
        <v>5</v>
      </c>
      <c r="C21" s="99" t="s">
        <v>153</v>
      </c>
      <c r="D21" s="66">
        <f t="shared" si="0"/>
        <v>5</v>
      </c>
      <c r="E21" s="3" t="str">
        <f t="shared" si="1"/>
        <v>5</v>
      </c>
      <c r="F21" s="100">
        <v>3</v>
      </c>
      <c r="G21" s="11"/>
      <c r="H21" s="11"/>
      <c r="I21" s="11"/>
      <c r="J21" s="2"/>
      <c r="K21" s="108"/>
      <c r="L21" s="108"/>
      <c r="M21" s="108"/>
      <c r="N21" s="108"/>
      <c r="O21" s="108"/>
      <c r="P21" s="108"/>
      <c r="Q21" s="108"/>
      <c r="R21" s="108"/>
      <c r="S21" s="110"/>
    </row>
    <row r="22" spans="2:19" s="101" customFormat="1" ht="48" customHeight="1" x14ac:dyDescent="0.25">
      <c r="B22" s="60">
        <v>6</v>
      </c>
      <c r="C22" s="99" t="s">
        <v>152</v>
      </c>
      <c r="D22" s="66">
        <f t="shared" si="0"/>
        <v>5</v>
      </c>
      <c r="E22" s="3" t="str">
        <f t="shared" si="1"/>
        <v>5</v>
      </c>
      <c r="F22" s="100">
        <v>3</v>
      </c>
      <c r="G22" s="11"/>
      <c r="H22" s="11"/>
      <c r="I22" s="11"/>
      <c r="J22" s="2"/>
      <c r="K22" s="108"/>
      <c r="L22" s="108"/>
      <c r="M22" s="108"/>
      <c r="N22" s="108"/>
      <c r="O22" s="108"/>
      <c r="P22" s="108"/>
      <c r="Q22" s="108"/>
      <c r="R22" s="108"/>
      <c r="S22" s="110"/>
    </row>
    <row r="23" spans="2:19" ht="42.75" customHeight="1" x14ac:dyDescent="0.25">
      <c r="B23" s="60">
        <v>7</v>
      </c>
      <c r="C23" s="99" t="s">
        <v>150</v>
      </c>
      <c r="D23" s="66">
        <f t="shared" si="0"/>
        <v>15</v>
      </c>
      <c r="E23" s="3" t="str">
        <f t="shared" si="1"/>
        <v>15</v>
      </c>
      <c r="F23" s="3">
        <v>1</v>
      </c>
      <c r="G23" s="2"/>
      <c r="H23" s="2"/>
      <c r="I23" s="2"/>
      <c r="J23" s="2"/>
      <c r="K23" s="108"/>
      <c r="L23" s="108"/>
      <c r="M23" s="108"/>
      <c r="N23" s="108"/>
      <c r="O23" s="108"/>
      <c r="P23" s="108"/>
      <c r="Q23" s="108"/>
      <c r="R23" s="108"/>
      <c r="S23" s="110"/>
    </row>
    <row r="24" spans="2:19" ht="41.25" customHeight="1" x14ac:dyDescent="0.25">
      <c r="B24" s="60">
        <v>8</v>
      </c>
      <c r="C24" s="99" t="s">
        <v>147</v>
      </c>
      <c r="D24" s="66">
        <f t="shared" si="0"/>
        <v>15</v>
      </c>
      <c r="E24" s="3" t="str">
        <f t="shared" si="1"/>
        <v>15</v>
      </c>
      <c r="F24" s="3">
        <v>1</v>
      </c>
      <c r="G24" s="2"/>
      <c r="H24" s="2"/>
      <c r="I24" s="2"/>
      <c r="J24" s="2"/>
      <c r="K24" s="108"/>
      <c r="L24" s="108"/>
      <c r="M24" s="108"/>
      <c r="N24" s="108"/>
      <c r="O24" s="108"/>
      <c r="P24" s="108"/>
      <c r="Q24" s="108"/>
      <c r="R24" s="108"/>
      <c r="S24" s="110"/>
    </row>
    <row r="25" spans="2:19" ht="31.5" customHeight="1" x14ac:dyDescent="0.25">
      <c r="B25" s="60">
        <v>9</v>
      </c>
      <c r="C25" s="99" t="s">
        <v>149</v>
      </c>
      <c r="D25" s="66">
        <f t="shared" si="0"/>
        <v>10</v>
      </c>
      <c r="E25" s="3" t="str">
        <f t="shared" si="1"/>
        <v>10</v>
      </c>
      <c r="F25" s="100">
        <v>2</v>
      </c>
      <c r="G25" s="11"/>
      <c r="H25" s="11"/>
      <c r="I25" s="11"/>
      <c r="J25" s="2"/>
      <c r="K25" s="108"/>
      <c r="L25" s="108"/>
      <c r="M25" s="108"/>
      <c r="N25" s="108"/>
      <c r="O25" s="108"/>
      <c r="P25" s="108"/>
      <c r="Q25" s="108"/>
      <c r="R25" s="108"/>
      <c r="S25" s="110"/>
    </row>
    <row r="26" spans="2:19" ht="51.75" customHeight="1" x14ac:dyDescent="0.25">
      <c r="B26" s="60">
        <v>10</v>
      </c>
      <c r="C26" s="99" t="s">
        <v>155</v>
      </c>
      <c r="D26" s="66">
        <f t="shared" si="0"/>
        <v>10</v>
      </c>
      <c r="E26" s="3" t="str">
        <f t="shared" si="1"/>
        <v>10</v>
      </c>
      <c r="F26" s="100">
        <v>2</v>
      </c>
      <c r="G26" s="11"/>
      <c r="H26" s="11"/>
      <c r="I26" s="11"/>
      <c r="J26" s="2"/>
      <c r="K26" s="108"/>
      <c r="L26" s="108"/>
      <c r="M26" s="108"/>
      <c r="N26" s="108"/>
      <c r="O26" s="108"/>
      <c r="P26" s="108"/>
      <c r="Q26" s="108"/>
      <c r="R26" s="108"/>
      <c r="S26" s="110"/>
    </row>
    <row r="27" spans="2:19" x14ac:dyDescent="0.25">
      <c r="C27" s="78"/>
      <c r="D27" s="78"/>
      <c r="E27" s="78"/>
      <c r="F27" s="78"/>
      <c r="G27" s="78"/>
      <c r="H27" s="78"/>
      <c r="I27" s="78"/>
    </row>
    <row r="28" spans="2:19" x14ac:dyDescent="0.25">
      <c r="C28" s="78"/>
      <c r="D28" s="78"/>
      <c r="E28" s="78"/>
      <c r="F28" s="78"/>
      <c r="G28" s="78"/>
      <c r="H28" s="78"/>
      <c r="I28" s="78"/>
    </row>
    <row r="29" spans="2:19" x14ac:dyDescent="0.25">
      <c r="C29" s="78"/>
      <c r="D29" s="78"/>
      <c r="E29" s="78"/>
      <c r="F29" s="78"/>
      <c r="G29" s="78"/>
      <c r="H29" s="78"/>
      <c r="I29" s="78"/>
    </row>
    <row r="30" spans="2:19" x14ac:dyDescent="0.25">
      <c r="C30" s="78"/>
      <c r="D30" s="78"/>
      <c r="E30" s="78"/>
      <c r="F30" s="78"/>
      <c r="G30" s="78"/>
      <c r="H30" s="78"/>
      <c r="I30" s="78"/>
    </row>
  </sheetData>
  <mergeCells count="2">
    <mergeCell ref="K2:S2"/>
    <mergeCell ref="B2:C2"/>
  </mergeCells>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Group Box 1">
              <controlPr defaultSize="0" autoFill="0" autoPict="0">
                <anchor moveWithCells="1">
                  <from>
                    <xdr:col>6</xdr:col>
                    <xdr:colOff>38100</xdr:colOff>
                    <xdr:row>4</xdr:row>
                    <xdr:rowOff>19050</xdr:rowOff>
                  </from>
                  <to>
                    <xdr:col>9</xdr:col>
                    <xdr:colOff>723900</xdr:colOff>
                    <xdr:row>4</xdr:row>
                    <xdr:rowOff>342900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6</xdr:col>
                    <xdr:colOff>114300</xdr:colOff>
                    <xdr:row>4</xdr:row>
                    <xdr:rowOff>47625</xdr:rowOff>
                  </from>
                  <to>
                    <xdr:col>6</xdr:col>
                    <xdr:colOff>695325</xdr:colOff>
                    <xdr:row>4</xdr:row>
                    <xdr:rowOff>342900</xdr:rowOff>
                  </to>
                </anchor>
              </controlPr>
            </control>
          </mc:Choice>
        </mc:AlternateContent>
        <mc:AlternateContent xmlns:mc="http://schemas.openxmlformats.org/markup-compatibility/2006">
          <mc:Choice Requires="x14">
            <control shapeId="9219" r:id="rId6" name="Option Button 3">
              <controlPr defaultSize="0" autoFill="0" autoLine="0" autoPict="0">
                <anchor moveWithCells="1">
                  <from>
                    <xdr:col>7</xdr:col>
                    <xdr:colOff>76200</xdr:colOff>
                    <xdr:row>4</xdr:row>
                    <xdr:rowOff>38100</xdr:rowOff>
                  </from>
                  <to>
                    <xdr:col>7</xdr:col>
                    <xdr:colOff>657225</xdr:colOff>
                    <xdr:row>4</xdr:row>
                    <xdr:rowOff>342900</xdr:rowOff>
                  </to>
                </anchor>
              </controlPr>
            </control>
          </mc:Choice>
        </mc:AlternateContent>
        <mc:AlternateContent xmlns:mc="http://schemas.openxmlformats.org/markup-compatibility/2006">
          <mc:Choice Requires="x14">
            <control shapeId="9220" r:id="rId7" name="Option Button 4">
              <controlPr defaultSize="0" autoFill="0" autoLine="0" autoPict="0">
                <anchor moveWithCells="1">
                  <from>
                    <xdr:col>8</xdr:col>
                    <xdr:colOff>57150</xdr:colOff>
                    <xdr:row>4</xdr:row>
                    <xdr:rowOff>47625</xdr:rowOff>
                  </from>
                  <to>
                    <xdr:col>8</xdr:col>
                    <xdr:colOff>647700</xdr:colOff>
                    <xdr:row>4</xdr:row>
                    <xdr:rowOff>342900</xdr:rowOff>
                  </to>
                </anchor>
              </controlPr>
            </control>
          </mc:Choice>
        </mc:AlternateContent>
        <mc:AlternateContent xmlns:mc="http://schemas.openxmlformats.org/markup-compatibility/2006">
          <mc:Choice Requires="x14">
            <control shapeId="9221" r:id="rId8" name="Group Box 5">
              <controlPr defaultSize="0" autoFill="0" autoPict="0">
                <anchor moveWithCells="1">
                  <from>
                    <xdr:col>6</xdr:col>
                    <xdr:colOff>38100</xdr:colOff>
                    <xdr:row>5</xdr:row>
                    <xdr:rowOff>9525</xdr:rowOff>
                  </from>
                  <to>
                    <xdr:col>9</xdr:col>
                    <xdr:colOff>714375</xdr:colOff>
                    <xdr:row>5</xdr:row>
                    <xdr:rowOff>476250</xdr:rowOff>
                  </to>
                </anchor>
              </controlPr>
            </control>
          </mc:Choice>
        </mc:AlternateContent>
        <mc:AlternateContent xmlns:mc="http://schemas.openxmlformats.org/markup-compatibility/2006">
          <mc:Choice Requires="x14">
            <control shapeId="9222" r:id="rId9" name="Option Button 6">
              <controlPr defaultSize="0" autoFill="0" autoLine="0" autoPict="0">
                <anchor moveWithCells="1">
                  <from>
                    <xdr:col>6</xdr:col>
                    <xdr:colOff>114300</xdr:colOff>
                    <xdr:row>5</xdr:row>
                    <xdr:rowOff>66675</xdr:rowOff>
                  </from>
                  <to>
                    <xdr:col>6</xdr:col>
                    <xdr:colOff>619125</xdr:colOff>
                    <xdr:row>5</xdr:row>
                    <xdr:rowOff>476250</xdr:rowOff>
                  </to>
                </anchor>
              </controlPr>
            </control>
          </mc:Choice>
        </mc:AlternateContent>
        <mc:AlternateContent xmlns:mc="http://schemas.openxmlformats.org/markup-compatibility/2006">
          <mc:Choice Requires="x14">
            <control shapeId="9223" r:id="rId10" name="Option Button 7">
              <controlPr defaultSize="0" autoFill="0" autoLine="0" autoPict="0">
                <anchor moveWithCells="1">
                  <from>
                    <xdr:col>7</xdr:col>
                    <xdr:colOff>66675</xdr:colOff>
                    <xdr:row>5</xdr:row>
                    <xdr:rowOff>76200</xdr:rowOff>
                  </from>
                  <to>
                    <xdr:col>7</xdr:col>
                    <xdr:colOff>657225</xdr:colOff>
                    <xdr:row>5</xdr:row>
                    <xdr:rowOff>476250</xdr:rowOff>
                  </to>
                </anchor>
              </controlPr>
            </control>
          </mc:Choice>
        </mc:AlternateContent>
        <mc:AlternateContent xmlns:mc="http://schemas.openxmlformats.org/markup-compatibility/2006">
          <mc:Choice Requires="x14">
            <control shapeId="9224" r:id="rId11" name="Option Button 8">
              <controlPr defaultSize="0" autoFill="0" autoLine="0" autoPict="0">
                <anchor moveWithCells="1">
                  <from>
                    <xdr:col>8</xdr:col>
                    <xdr:colOff>66675</xdr:colOff>
                    <xdr:row>5</xdr:row>
                    <xdr:rowOff>76200</xdr:rowOff>
                  </from>
                  <to>
                    <xdr:col>8</xdr:col>
                    <xdr:colOff>657225</xdr:colOff>
                    <xdr:row>5</xdr:row>
                    <xdr:rowOff>476250</xdr:rowOff>
                  </to>
                </anchor>
              </controlPr>
            </control>
          </mc:Choice>
        </mc:AlternateContent>
        <mc:AlternateContent xmlns:mc="http://schemas.openxmlformats.org/markup-compatibility/2006">
          <mc:Choice Requires="x14">
            <control shapeId="9225" r:id="rId12" name="Group Box 9">
              <controlPr defaultSize="0" autoFill="0" autoPict="0">
                <anchor moveWithCells="1">
                  <from>
                    <xdr:col>6</xdr:col>
                    <xdr:colOff>66675</xdr:colOff>
                    <xdr:row>6</xdr:row>
                    <xdr:rowOff>19050</xdr:rowOff>
                  </from>
                  <to>
                    <xdr:col>9</xdr:col>
                    <xdr:colOff>723900</xdr:colOff>
                    <xdr:row>6</xdr:row>
                    <xdr:rowOff>295275</xdr:rowOff>
                  </to>
                </anchor>
              </controlPr>
            </control>
          </mc:Choice>
        </mc:AlternateContent>
        <mc:AlternateContent xmlns:mc="http://schemas.openxmlformats.org/markup-compatibility/2006">
          <mc:Choice Requires="x14">
            <control shapeId="9226" r:id="rId13" name="Option Button 10">
              <controlPr defaultSize="0" autoFill="0" autoLine="0" autoPict="0">
                <anchor moveWithCells="1">
                  <from>
                    <xdr:col>6</xdr:col>
                    <xdr:colOff>123825</xdr:colOff>
                    <xdr:row>6</xdr:row>
                    <xdr:rowOff>47625</xdr:rowOff>
                  </from>
                  <to>
                    <xdr:col>6</xdr:col>
                    <xdr:colOff>704850</xdr:colOff>
                    <xdr:row>6</xdr:row>
                    <xdr:rowOff>295275</xdr:rowOff>
                  </to>
                </anchor>
              </controlPr>
            </control>
          </mc:Choice>
        </mc:AlternateContent>
        <mc:AlternateContent xmlns:mc="http://schemas.openxmlformats.org/markup-compatibility/2006">
          <mc:Choice Requires="x14">
            <control shapeId="9227" r:id="rId14" name="Option Button 11">
              <controlPr defaultSize="0" autoFill="0" autoLine="0" autoPict="0">
                <anchor moveWithCells="1">
                  <from>
                    <xdr:col>7</xdr:col>
                    <xdr:colOff>95250</xdr:colOff>
                    <xdr:row>6</xdr:row>
                    <xdr:rowOff>38100</xdr:rowOff>
                  </from>
                  <to>
                    <xdr:col>7</xdr:col>
                    <xdr:colOff>666750</xdr:colOff>
                    <xdr:row>6</xdr:row>
                    <xdr:rowOff>295275</xdr:rowOff>
                  </to>
                </anchor>
              </controlPr>
            </control>
          </mc:Choice>
        </mc:AlternateContent>
        <mc:AlternateContent xmlns:mc="http://schemas.openxmlformats.org/markup-compatibility/2006">
          <mc:Choice Requires="x14">
            <control shapeId="9228" r:id="rId15" name="Option Button 12">
              <controlPr defaultSize="0" autoFill="0" autoLine="0" autoPict="0">
                <anchor moveWithCells="1">
                  <from>
                    <xdr:col>8</xdr:col>
                    <xdr:colOff>95250</xdr:colOff>
                    <xdr:row>6</xdr:row>
                    <xdr:rowOff>38100</xdr:rowOff>
                  </from>
                  <to>
                    <xdr:col>8</xdr:col>
                    <xdr:colOff>628650</xdr:colOff>
                    <xdr:row>6</xdr:row>
                    <xdr:rowOff>295275</xdr:rowOff>
                  </to>
                </anchor>
              </controlPr>
            </control>
          </mc:Choice>
        </mc:AlternateContent>
        <mc:AlternateContent xmlns:mc="http://schemas.openxmlformats.org/markup-compatibility/2006">
          <mc:Choice Requires="x14">
            <control shapeId="9325" r:id="rId16" name="Group Box 109">
              <controlPr defaultSize="0" autoFill="0" autoPict="0">
                <anchor moveWithCells="1">
                  <from>
                    <xdr:col>6</xdr:col>
                    <xdr:colOff>85725</xdr:colOff>
                    <xdr:row>8</xdr:row>
                    <xdr:rowOff>66675</xdr:rowOff>
                  </from>
                  <to>
                    <xdr:col>9</xdr:col>
                    <xdr:colOff>714375</xdr:colOff>
                    <xdr:row>8</xdr:row>
                    <xdr:rowOff>428625</xdr:rowOff>
                  </to>
                </anchor>
              </controlPr>
            </control>
          </mc:Choice>
        </mc:AlternateContent>
        <mc:AlternateContent xmlns:mc="http://schemas.openxmlformats.org/markup-compatibility/2006">
          <mc:Choice Requires="x14">
            <control shapeId="9337" r:id="rId17" name="Group Box 121">
              <controlPr defaultSize="0" autoFill="0" autoPict="0">
                <anchor moveWithCells="1">
                  <from>
                    <xdr:col>6</xdr:col>
                    <xdr:colOff>57150</xdr:colOff>
                    <xdr:row>9</xdr:row>
                    <xdr:rowOff>28575</xdr:rowOff>
                  </from>
                  <to>
                    <xdr:col>9</xdr:col>
                    <xdr:colOff>714375</xdr:colOff>
                    <xdr:row>9</xdr:row>
                    <xdr:rowOff>400050</xdr:rowOff>
                  </to>
                </anchor>
              </controlPr>
            </control>
          </mc:Choice>
        </mc:AlternateContent>
        <mc:AlternateContent xmlns:mc="http://schemas.openxmlformats.org/markup-compatibility/2006">
          <mc:Choice Requires="x14">
            <control shapeId="9338" r:id="rId18" name="Option Button 122">
              <controlPr defaultSize="0" autoFill="0" autoLine="0" autoPict="0">
                <anchor moveWithCells="1">
                  <from>
                    <xdr:col>6</xdr:col>
                    <xdr:colOff>133350</xdr:colOff>
                    <xdr:row>9</xdr:row>
                    <xdr:rowOff>66675</xdr:rowOff>
                  </from>
                  <to>
                    <xdr:col>6</xdr:col>
                    <xdr:colOff>666750</xdr:colOff>
                    <xdr:row>9</xdr:row>
                    <xdr:rowOff>400050</xdr:rowOff>
                  </to>
                </anchor>
              </controlPr>
            </control>
          </mc:Choice>
        </mc:AlternateContent>
        <mc:AlternateContent xmlns:mc="http://schemas.openxmlformats.org/markup-compatibility/2006">
          <mc:Choice Requires="x14">
            <control shapeId="9339" r:id="rId19" name="Option Button 123">
              <controlPr defaultSize="0" autoFill="0" autoLine="0" autoPict="0">
                <anchor moveWithCells="1">
                  <from>
                    <xdr:col>7</xdr:col>
                    <xdr:colOff>95250</xdr:colOff>
                    <xdr:row>9</xdr:row>
                    <xdr:rowOff>66675</xdr:rowOff>
                  </from>
                  <to>
                    <xdr:col>7</xdr:col>
                    <xdr:colOff>657225</xdr:colOff>
                    <xdr:row>9</xdr:row>
                    <xdr:rowOff>400050</xdr:rowOff>
                  </to>
                </anchor>
              </controlPr>
            </control>
          </mc:Choice>
        </mc:AlternateContent>
        <mc:AlternateContent xmlns:mc="http://schemas.openxmlformats.org/markup-compatibility/2006">
          <mc:Choice Requires="x14">
            <control shapeId="9340" r:id="rId20" name="Option Button 124">
              <controlPr defaultSize="0" autoFill="0" autoLine="0" autoPict="0">
                <anchor moveWithCells="1">
                  <from>
                    <xdr:col>8</xdr:col>
                    <xdr:colOff>123825</xdr:colOff>
                    <xdr:row>9</xdr:row>
                    <xdr:rowOff>66675</xdr:rowOff>
                  </from>
                  <to>
                    <xdr:col>8</xdr:col>
                    <xdr:colOff>666750</xdr:colOff>
                    <xdr:row>9</xdr:row>
                    <xdr:rowOff>400050</xdr:rowOff>
                  </to>
                </anchor>
              </controlPr>
            </control>
          </mc:Choice>
        </mc:AlternateContent>
        <mc:AlternateContent xmlns:mc="http://schemas.openxmlformats.org/markup-compatibility/2006">
          <mc:Choice Requires="x14">
            <control shapeId="9341" r:id="rId21" name="Group Box 125">
              <controlPr defaultSize="0" autoFill="0" autoPict="0">
                <anchor moveWithCells="1">
                  <from>
                    <xdr:col>6</xdr:col>
                    <xdr:colOff>76200</xdr:colOff>
                    <xdr:row>16</xdr:row>
                    <xdr:rowOff>47625</xdr:rowOff>
                  </from>
                  <to>
                    <xdr:col>9</xdr:col>
                    <xdr:colOff>704850</xdr:colOff>
                    <xdr:row>16</xdr:row>
                    <xdr:rowOff>409575</xdr:rowOff>
                  </to>
                </anchor>
              </controlPr>
            </control>
          </mc:Choice>
        </mc:AlternateContent>
        <mc:AlternateContent xmlns:mc="http://schemas.openxmlformats.org/markup-compatibility/2006">
          <mc:Choice Requires="x14">
            <control shapeId="9381" r:id="rId22" name="Option Button 165">
              <controlPr defaultSize="0" autoFill="0" autoLine="0" autoPict="0">
                <anchor moveWithCells="1">
                  <from>
                    <xdr:col>6</xdr:col>
                    <xdr:colOff>76200</xdr:colOff>
                    <xdr:row>16</xdr:row>
                    <xdr:rowOff>66675</xdr:rowOff>
                  </from>
                  <to>
                    <xdr:col>6</xdr:col>
                    <xdr:colOff>628650</xdr:colOff>
                    <xdr:row>16</xdr:row>
                    <xdr:rowOff>361950</xdr:rowOff>
                  </to>
                </anchor>
              </controlPr>
            </control>
          </mc:Choice>
        </mc:AlternateContent>
        <mc:AlternateContent xmlns:mc="http://schemas.openxmlformats.org/markup-compatibility/2006">
          <mc:Choice Requires="x14">
            <control shapeId="9382" r:id="rId23" name="Option Button 166">
              <controlPr defaultSize="0" autoFill="0" autoLine="0" autoPict="0">
                <anchor moveWithCells="1">
                  <from>
                    <xdr:col>7</xdr:col>
                    <xdr:colOff>57150</xdr:colOff>
                    <xdr:row>16</xdr:row>
                    <xdr:rowOff>76200</xdr:rowOff>
                  </from>
                  <to>
                    <xdr:col>7</xdr:col>
                    <xdr:colOff>628650</xdr:colOff>
                    <xdr:row>16</xdr:row>
                    <xdr:rowOff>342900</xdr:rowOff>
                  </to>
                </anchor>
              </controlPr>
            </control>
          </mc:Choice>
        </mc:AlternateContent>
        <mc:AlternateContent xmlns:mc="http://schemas.openxmlformats.org/markup-compatibility/2006">
          <mc:Choice Requires="x14">
            <control shapeId="9383" r:id="rId24" name="Option Button 167">
              <controlPr defaultSize="0" autoFill="0" autoLine="0" autoPict="0">
                <anchor moveWithCells="1">
                  <from>
                    <xdr:col>8</xdr:col>
                    <xdr:colOff>66675</xdr:colOff>
                    <xdr:row>16</xdr:row>
                    <xdr:rowOff>85725</xdr:rowOff>
                  </from>
                  <to>
                    <xdr:col>8</xdr:col>
                    <xdr:colOff>609600</xdr:colOff>
                    <xdr:row>16</xdr:row>
                    <xdr:rowOff>381000</xdr:rowOff>
                  </to>
                </anchor>
              </controlPr>
            </control>
          </mc:Choice>
        </mc:AlternateContent>
        <mc:AlternateContent xmlns:mc="http://schemas.openxmlformats.org/markup-compatibility/2006">
          <mc:Choice Requires="x14">
            <control shapeId="9384" r:id="rId25" name="Group Box 168">
              <controlPr defaultSize="0" autoFill="0" autoPict="0">
                <anchor moveWithCells="1">
                  <from>
                    <xdr:col>6</xdr:col>
                    <xdr:colOff>57150</xdr:colOff>
                    <xdr:row>17</xdr:row>
                    <xdr:rowOff>9525</xdr:rowOff>
                  </from>
                  <to>
                    <xdr:col>9</xdr:col>
                    <xdr:colOff>695325</xdr:colOff>
                    <xdr:row>17</xdr:row>
                    <xdr:rowOff>352425</xdr:rowOff>
                  </to>
                </anchor>
              </controlPr>
            </control>
          </mc:Choice>
        </mc:AlternateContent>
        <mc:AlternateContent xmlns:mc="http://schemas.openxmlformats.org/markup-compatibility/2006">
          <mc:Choice Requires="x14">
            <control shapeId="9385" r:id="rId26" name="Option Button 169">
              <controlPr defaultSize="0" autoFill="0" autoLine="0" autoPict="0">
                <anchor moveWithCells="1">
                  <from>
                    <xdr:col>6</xdr:col>
                    <xdr:colOff>114300</xdr:colOff>
                    <xdr:row>17</xdr:row>
                    <xdr:rowOff>28575</xdr:rowOff>
                  </from>
                  <to>
                    <xdr:col>6</xdr:col>
                    <xdr:colOff>619125</xdr:colOff>
                    <xdr:row>17</xdr:row>
                    <xdr:rowOff>295275</xdr:rowOff>
                  </to>
                </anchor>
              </controlPr>
            </control>
          </mc:Choice>
        </mc:AlternateContent>
        <mc:AlternateContent xmlns:mc="http://schemas.openxmlformats.org/markup-compatibility/2006">
          <mc:Choice Requires="x14">
            <control shapeId="9386" r:id="rId27" name="Option Button 170">
              <controlPr defaultSize="0" autoFill="0" autoLine="0" autoPict="0">
                <anchor moveWithCells="1">
                  <from>
                    <xdr:col>7</xdr:col>
                    <xdr:colOff>76200</xdr:colOff>
                    <xdr:row>17</xdr:row>
                    <xdr:rowOff>28575</xdr:rowOff>
                  </from>
                  <to>
                    <xdr:col>7</xdr:col>
                    <xdr:colOff>638175</xdr:colOff>
                    <xdr:row>17</xdr:row>
                    <xdr:rowOff>285750</xdr:rowOff>
                  </to>
                </anchor>
              </controlPr>
            </control>
          </mc:Choice>
        </mc:AlternateContent>
        <mc:AlternateContent xmlns:mc="http://schemas.openxmlformats.org/markup-compatibility/2006">
          <mc:Choice Requires="x14">
            <control shapeId="9387" r:id="rId28" name="Option Button 171">
              <controlPr defaultSize="0" autoFill="0" autoLine="0" autoPict="0">
                <anchor moveWithCells="1">
                  <from>
                    <xdr:col>8</xdr:col>
                    <xdr:colOff>76200</xdr:colOff>
                    <xdr:row>17</xdr:row>
                    <xdr:rowOff>9525</xdr:rowOff>
                  </from>
                  <to>
                    <xdr:col>8</xdr:col>
                    <xdr:colOff>590550</xdr:colOff>
                    <xdr:row>17</xdr:row>
                    <xdr:rowOff>285750</xdr:rowOff>
                  </to>
                </anchor>
              </controlPr>
            </control>
          </mc:Choice>
        </mc:AlternateContent>
        <mc:AlternateContent xmlns:mc="http://schemas.openxmlformats.org/markup-compatibility/2006">
          <mc:Choice Requires="x14">
            <control shapeId="9388" r:id="rId29" name="Group Box 172">
              <controlPr defaultSize="0" autoFill="0" autoPict="0">
                <anchor moveWithCells="1">
                  <from>
                    <xdr:col>6</xdr:col>
                    <xdr:colOff>123825</xdr:colOff>
                    <xdr:row>18</xdr:row>
                    <xdr:rowOff>57150</xdr:rowOff>
                  </from>
                  <to>
                    <xdr:col>9</xdr:col>
                    <xdr:colOff>704850</xdr:colOff>
                    <xdr:row>18</xdr:row>
                    <xdr:rowOff>400050</xdr:rowOff>
                  </to>
                </anchor>
              </controlPr>
            </control>
          </mc:Choice>
        </mc:AlternateContent>
        <mc:AlternateContent xmlns:mc="http://schemas.openxmlformats.org/markup-compatibility/2006">
          <mc:Choice Requires="x14">
            <control shapeId="9389" r:id="rId30" name="Option Button 173">
              <controlPr defaultSize="0" autoFill="0" autoLine="0" autoPict="0">
                <anchor moveWithCells="1">
                  <from>
                    <xdr:col>6</xdr:col>
                    <xdr:colOff>161925</xdr:colOff>
                    <xdr:row>18</xdr:row>
                    <xdr:rowOff>104775</xdr:rowOff>
                  </from>
                  <to>
                    <xdr:col>6</xdr:col>
                    <xdr:colOff>666750</xdr:colOff>
                    <xdr:row>18</xdr:row>
                    <xdr:rowOff>400050</xdr:rowOff>
                  </to>
                </anchor>
              </controlPr>
            </control>
          </mc:Choice>
        </mc:AlternateContent>
        <mc:AlternateContent xmlns:mc="http://schemas.openxmlformats.org/markup-compatibility/2006">
          <mc:Choice Requires="x14">
            <control shapeId="9390" r:id="rId31" name="Option Button 174">
              <controlPr defaultSize="0" autoFill="0" autoLine="0" autoPict="0">
                <anchor moveWithCells="1">
                  <from>
                    <xdr:col>7</xdr:col>
                    <xdr:colOff>47625</xdr:colOff>
                    <xdr:row>18</xdr:row>
                    <xdr:rowOff>152400</xdr:rowOff>
                  </from>
                  <to>
                    <xdr:col>7</xdr:col>
                    <xdr:colOff>676275</xdr:colOff>
                    <xdr:row>18</xdr:row>
                    <xdr:rowOff>400050</xdr:rowOff>
                  </to>
                </anchor>
              </controlPr>
            </control>
          </mc:Choice>
        </mc:AlternateContent>
        <mc:AlternateContent xmlns:mc="http://schemas.openxmlformats.org/markup-compatibility/2006">
          <mc:Choice Requires="x14">
            <control shapeId="9391" r:id="rId32" name="Option Button 175">
              <controlPr defaultSize="0" autoFill="0" autoLine="0" autoPict="0">
                <anchor moveWithCells="1">
                  <from>
                    <xdr:col>8</xdr:col>
                    <xdr:colOff>57150</xdr:colOff>
                    <xdr:row>18</xdr:row>
                    <xdr:rowOff>95250</xdr:rowOff>
                  </from>
                  <to>
                    <xdr:col>8</xdr:col>
                    <xdr:colOff>628650</xdr:colOff>
                    <xdr:row>18</xdr:row>
                    <xdr:rowOff>400050</xdr:rowOff>
                  </to>
                </anchor>
              </controlPr>
            </control>
          </mc:Choice>
        </mc:AlternateContent>
        <mc:AlternateContent xmlns:mc="http://schemas.openxmlformats.org/markup-compatibility/2006">
          <mc:Choice Requires="x14">
            <control shapeId="9392" r:id="rId33" name="Group Box 176">
              <controlPr defaultSize="0" autoFill="0" autoPict="0">
                <anchor moveWithCells="1">
                  <from>
                    <xdr:col>6</xdr:col>
                    <xdr:colOff>85725</xdr:colOff>
                    <xdr:row>19</xdr:row>
                    <xdr:rowOff>28575</xdr:rowOff>
                  </from>
                  <to>
                    <xdr:col>9</xdr:col>
                    <xdr:colOff>714375</xdr:colOff>
                    <xdr:row>19</xdr:row>
                    <xdr:rowOff>361950</xdr:rowOff>
                  </to>
                </anchor>
              </controlPr>
            </control>
          </mc:Choice>
        </mc:AlternateContent>
        <mc:AlternateContent xmlns:mc="http://schemas.openxmlformats.org/markup-compatibility/2006">
          <mc:Choice Requires="x14">
            <control shapeId="9393" r:id="rId34" name="Option Button 177">
              <controlPr defaultSize="0" autoFill="0" autoLine="0" autoPict="0">
                <anchor moveWithCells="1">
                  <from>
                    <xdr:col>6</xdr:col>
                    <xdr:colOff>161925</xdr:colOff>
                    <xdr:row>19</xdr:row>
                    <xdr:rowOff>57150</xdr:rowOff>
                  </from>
                  <to>
                    <xdr:col>6</xdr:col>
                    <xdr:colOff>695325</xdr:colOff>
                    <xdr:row>19</xdr:row>
                    <xdr:rowOff>323850</xdr:rowOff>
                  </to>
                </anchor>
              </controlPr>
            </control>
          </mc:Choice>
        </mc:AlternateContent>
        <mc:AlternateContent xmlns:mc="http://schemas.openxmlformats.org/markup-compatibility/2006">
          <mc:Choice Requires="x14">
            <control shapeId="9394" r:id="rId35" name="Option Button 178">
              <controlPr defaultSize="0" autoFill="0" autoLine="0" autoPict="0">
                <anchor moveWithCells="1">
                  <from>
                    <xdr:col>7</xdr:col>
                    <xdr:colOff>57150</xdr:colOff>
                    <xdr:row>19</xdr:row>
                    <xdr:rowOff>47625</xdr:rowOff>
                  </from>
                  <to>
                    <xdr:col>7</xdr:col>
                    <xdr:colOff>704850</xdr:colOff>
                    <xdr:row>19</xdr:row>
                    <xdr:rowOff>342900</xdr:rowOff>
                  </to>
                </anchor>
              </controlPr>
            </control>
          </mc:Choice>
        </mc:AlternateContent>
        <mc:AlternateContent xmlns:mc="http://schemas.openxmlformats.org/markup-compatibility/2006">
          <mc:Choice Requires="x14">
            <control shapeId="9395" r:id="rId36" name="Option Button 179">
              <controlPr defaultSize="0" autoFill="0" autoLine="0" autoPict="0">
                <anchor moveWithCells="1">
                  <from>
                    <xdr:col>8</xdr:col>
                    <xdr:colOff>85725</xdr:colOff>
                    <xdr:row>19</xdr:row>
                    <xdr:rowOff>66675</xdr:rowOff>
                  </from>
                  <to>
                    <xdr:col>8</xdr:col>
                    <xdr:colOff>647700</xdr:colOff>
                    <xdr:row>19</xdr:row>
                    <xdr:rowOff>314325</xdr:rowOff>
                  </to>
                </anchor>
              </controlPr>
            </control>
          </mc:Choice>
        </mc:AlternateContent>
        <mc:AlternateContent xmlns:mc="http://schemas.openxmlformats.org/markup-compatibility/2006">
          <mc:Choice Requires="x14">
            <control shapeId="9396" r:id="rId37" name="Group Box 180">
              <controlPr defaultSize="0" autoFill="0" autoPict="0">
                <anchor moveWithCells="1">
                  <from>
                    <xdr:col>6</xdr:col>
                    <xdr:colOff>76200</xdr:colOff>
                    <xdr:row>20</xdr:row>
                    <xdr:rowOff>57150</xdr:rowOff>
                  </from>
                  <to>
                    <xdr:col>9</xdr:col>
                    <xdr:colOff>723900</xdr:colOff>
                    <xdr:row>20</xdr:row>
                    <xdr:rowOff>400050</xdr:rowOff>
                  </to>
                </anchor>
              </controlPr>
            </control>
          </mc:Choice>
        </mc:AlternateContent>
        <mc:AlternateContent xmlns:mc="http://schemas.openxmlformats.org/markup-compatibility/2006">
          <mc:Choice Requires="x14">
            <control shapeId="9397" r:id="rId38" name="Option Button 181">
              <controlPr defaultSize="0" autoFill="0" autoLine="0" autoPict="0">
                <anchor moveWithCells="1">
                  <from>
                    <xdr:col>6</xdr:col>
                    <xdr:colOff>152400</xdr:colOff>
                    <xdr:row>20</xdr:row>
                    <xdr:rowOff>123825</xdr:rowOff>
                  </from>
                  <to>
                    <xdr:col>6</xdr:col>
                    <xdr:colOff>647700</xdr:colOff>
                    <xdr:row>20</xdr:row>
                    <xdr:rowOff>400050</xdr:rowOff>
                  </to>
                </anchor>
              </controlPr>
            </control>
          </mc:Choice>
        </mc:AlternateContent>
        <mc:AlternateContent xmlns:mc="http://schemas.openxmlformats.org/markup-compatibility/2006">
          <mc:Choice Requires="x14">
            <control shapeId="9398" r:id="rId39" name="Option Button 182">
              <controlPr defaultSize="0" autoFill="0" autoLine="0" autoPict="0">
                <anchor moveWithCells="1">
                  <from>
                    <xdr:col>7</xdr:col>
                    <xdr:colOff>66675</xdr:colOff>
                    <xdr:row>20</xdr:row>
                    <xdr:rowOff>133350</xdr:rowOff>
                  </from>
                  <to>
                    <xdr:col>7</xdr:col>
                    <xdr:colOff>685800</xdr:colOff>
                    <xdr:row>20</xdr:row>
                    <xdr:rowOff>400050</xdr:rowOff>
                  </to>
                </anchor>
              </controlPr>
            </control>
          </mc:Choice>
        </mc:AlternateContent>
        <mc:AlternateContent xmlns:mc="http://schemas.openxmlformats.org/markup-compatibility/2006">
          <mc:Choice Requires="x14">
            <control shapeId="9399" r:id="rId40" name="Option Button 183">
              <controlPr defaultSize="0" autoFill="0" autoLine="0" autoPict="0">
                <anchor moveWithCells="1">
                  <from>
                    <xdr:col>8</xdr:col>
                    <xdr:colOff>85725</xdr:colOff>
                    <xdr:row>20</xdr:row>
                    <xdr:rowOff>133350</xdr:rowOff>
                  </from>
                  <to>
                    <xdr:col>8</xdr:col>
                    <xdr:colOff>600075</xdr:colOff>
                    <xdr:row>20</xdr:row>
                    <xdr:rowOff>400050</xdr:rowOff>
                  </to>
                </anchor>
              </controlPr>
            </control>
          </mc:Choice>
        </mc:AlternateContent>
        <mc:AlternateContent xmlns:mc="http://schemas.openxmlformats.org/markup-compatibility/2006">
          <mc:Choice Requires="x14">
            <control shapeId="9400" r:id="rId41" name="Group Box 184">
              <controlPr defaultSize="0" autoFill="0" autoPict="0">
                <anchor moveWithCells="1">
                  <from>
                    <xdr:col>6</xdr:col>
                    <xdr:colOff>66675</xdr:colOff>
                    <xdr:row>21</xdr:row>
                    <xdr:rowOff>95250</xdr:rowOff>
                  </from>
                  <to>
                    <xdr:col>9</xdr:col>
                    <xdr:colOff>723900</xdr:colOff>
                    <xdr:row>21</xdr:row>
                    <xdr:rowOff>514350</xdr:rowOff>
                  </to>
                </anchor>
              </controlPr>
            </control>
          </mc:Choice>
        </mc:AlternateContent>
        <mc:AlternateContent xmlns:mc="http://schemas.openxmlformats.org/markup-compatibility/2006">
          <mc:Choice Requires="x14">
            <control shapeId="9404" r:id="rId42" name="Group Box 188">
              <controlPr defaultSize="0" autoFill="0" autoPict="0">
                <anchor moveWithCells="1">
                  <from>
                    <xdr:col>6</xdr:col>
                    <xdr:colOff>66675</xdr:colOff>
                    <xdr:row>11</xdr:row>
                    <xdr:rowOff>19050</xdr:rowOff>
                  </from>
                  <to>
                    <xdr:col>9</xdr:col>
                    <xdr:colOff>714375</xdr:colOff>
                    <xdr:row>11</xdr:row>
                    <xdr:rowOff>304800</xdr:rowOff>
                  </to>
                </anchor>
              </controlPr>
            </control>
          </mc:Choice>
        </mc:AlternateContent>
        <mc:AlternateContent xmlns:mc="http://schemas.openxmlformats.org/markup-compatibility/2006">
          <mc:Choice Requires="x14">
            <control shapeId="9405" r:id="rId43" name="Option Button 189">
              <controlPr defaultSize="0" autoFill="0" autoLine="0" autoPict="0">
                <anchor moveWithCells="1">
                  <from>
                    <xdr:col>6</xdr:col>
                    <xdr:colOff>152400</xdr:colOff>
                    <xdr:row>11</xdr:row>
                    <xdr:rowOff>47625</xdr:rowOff>
                  </from>
                  <to>
                    <xdr:col>6</xdr:col>
                    <xdr:colOff>609600</xdr:colOff>
                    <xdr:row>11</xdr:row>
                    <xdr:rowOff>266700</xdr:rowOff>
                  </to>
                </anchor>
              </controlPr>
            </control>
          </mc:Choice>
        </mc:AlternateContent>
        <mc:AlternateContent xmlns:mc="http://schemas.openxmlformats.org/markup-compatibility/2006">
          <mc:Choice Requires="x14">
            <control shapeId="9406" r:id="rId44" name="Option Button 190">
              <controlPr defaultSize="0" autoFill="0" autoLine="0" autoPict="0">
                <anchor moveWithCells="1">
                  <from>
                    <xdr:col>7</xdr:col>
                    <xdr:colOff>85725</xdr:colOff>
                    <xdr:row>11</xdr:row>
                    <xdr:rowOff>38100</xdr:rowOff>
                  </from>
                  <to>
                    <xdr:col>7</xdr:col>
                    <xdr:colOff>676275</xdr:colOff>
                    <xdr:row>11</xdr:row>
                    <xdr:rowOff>276225</xdr:rowOff>
                  </to>
                </anchor>
              </controlPr>
            </control>
          </mc:Choice>
        </mc:AlternateContent>
        <mc:AlternateContent xmlns:mc="http://schemas.openxmlformats.org/markup-compatibility/2006">
          <mc:Choice Requires="x14">
            <control shapeId="9407" r:id="rId45" name="Option Button 191">
              <controlPr defaultSize="0" autoFill="0" autoLine="0" autoPict="0">
                <anchor moveWithCells="1">
                  <from>
                    <xdr:col>8</xdr:col>
                    <xdr:colOff>76200</xdr:colOff>
                    <xdr:row>11</xdr:row>
                    <xdr:rowOff>28575</xdr:rowOff>
                  </from>
                  <to>
                    <xdr:col>8</xdr:col>
                    <xdr:colOff>647700</xdr:colOff>
                    <xdr:row>11</xdr:row>
                    <xdr:rowOff>295275</xdr:rowOff>
                  </to>
                </anchor>
              </controlPr>
            </control>
          </mc:Choice>
        </mc:AlternateContent>
        <mc:AlternateContent xmlns:mc="http://schemas.openxmlformats.org/markup-compatibility/2006">
          <mc:Choice Requires="x14">
            <control shapeId="9408" r:id="rId46" name="Group Box 192">
              <controlPr defaultSize="0" autoFill="0" autoPict="0">
                <anchor moveWithCells="1">
                  <from>
                    <xdr:col>6</xdr:col>
                    <xdr:colOff>85725</xdr:colOff>
                    <xdr:row>10</xdr:row>
                    <xdr:rowOff>19050</xdr:rowOff>
                  </from>
                  <to>
                    <xdr:col>9</xdr:col>
                    <xdr:colOff>714375</xdr:colOff>
                    <xdr:row>10</xdr:row>
                    <xdr:rowOff>266700</xdr:rowOff>
                  </to>
                </anchor>
              </controlPr>
            </control>
          </mc:Choice>
        </mc:AlternateContent>
        <mc:AlternateContent xmlns:mc="http://schemas.openxmlformats.org/markup-compatibility/2006">
          <mc:Choice Requires="x14">
            <control shapeId="9409" r:id="rId47" name="Option Button 193">
              <controlPr defaultSize="0" autoFill="0" autoLine="0" autoPict="0">
                <anchor moveWithCells="1">
                  <from>
                    <xdr:col>6</xdr:col>
                    <xdr:colOff>171450</xdr:colOff>
                    <xdr:row>10</xdr:row>
                    <xdr:rowOff>38100</xdr:rowOff>
                  </from>
                  <to>
                    <xdr:col>6</xdr:col>
                    <xdr:colOff>628650</xdr:colOff>
                    <xdr:row>10</xdr:row>
                    <xdr:rowOff>257175</xdr:rowOff>
                  </to>
                </anchor>
              </controlPr>
            </control>
          </mc:Choice>
        </mc:AlternateContent>
        <mc:AlternateContent xmlns:mc="http://schemas.openxmlformats.org/markup-compatibility/2006">
          <mc:Choice Requires="x14">
            <control shapeId="9410" r:id="rId48" name="Option Button 194">
              <controlPr defaultSize="0" autoFill="0" autoLine="0" autoPict="0">
                <anchor moveWithCells="1">
                  <from>
                    <xdr:col>7</xdr:col>
                    <xdr:colOff>133350</xdr:colOff>
                    <xdr:row>10</xdr:row>
                    <xdr:rowOff>47625</xdr:rowOff>
                  </from>
                  <to>
                    <xdr:col>7</xdr:col>
                    <xdr:colOff>666750</xdr:colOff>
                    <xdr:row>10</xdr:row>
                    <xdr:rowOff>266700</xdr:rowOff>
                  </to>
                </anchor>
              </controlPr>
            </control>
          </mc:Choice>
        </mc:AlternateContent>
        <mc:AlternateContent xmlns:mc="http://schemas.openxmlformats.org/markup-compatibility/2006">
          <mc:Choice Requires="x14">
            <control shapeId="9411" r:id="rId49" name="Option Button 195">
              <controlPr defaultSize="0" autoFill="0" autoLine="0" autoPict="0">
                <anchor moveWithCells="1">
                  <from>
                    <xdr:col>8</xdr:col>
                    <xdr:colOff>114300</xdr:colOff>
                    <xdr:row>10</xdr:row>
                    <xdr:rowOff>47625</xdr:rowOff>
                  </from>
                  <to>
                    <xdr:col>8</xdr:col>
                    <xdr:colOff>638175</xdr:colOff>
                    <xdr:row>10</xdr:row>
                    <xdr:rowOff>266700</xdr:rowOff>
                  </to>
                </anchor>
              </controlPr>
            </control>
          </mc:Choice>
        </mc:AlternateContent>
        <mc:AlternateContent xmlns:mc="http://schemas.openxmlformats.org/markup-compatibility/2006">
          <mc:Choice Requires="x14">
            <control shapeId="9412" r:id="rId50" name="Group Box 196">
              <controlPr defaultSize="0" autoFill="0" autoPict="0">
                <anchor moveWithCells="1">
                  <from>
                    <xdr:col>6</xdr:col>
                    <xdr:colOff>47625</xdr:colOff>
                    <xdr:row>10</xdr:row>
                    <xdr:rowOff>0</xdr:rowOff>
                  </from>
                  <to>
                    <xdr:col>9</xdr:col>
                    <xdr:colOff>714375</xdr:colOff>
                    <xdr:row>10</xdr:row>
                    <xdr:rowOff>304800</xdr:rowOff>
                  </to>
                </anchor>
              </controlPr>
            </control>
          </mc:Choice>
        </mc:AlternateContent>
        <mc:AlternateContent xmlns:mc="http://schemas.openxmlformats.org/markup-compatibility/2006">
          <mc:Choice Requires="x14">
            <control shapeId="9423" r:id="rId51" name="Option Button 207">
              <controlPr defaultSize="0" autoFill="0" autoLine="0" autoPict="0">
                <anchor moveWithCells="1">
                  <from>
                    <xdr:col>6</xdr:col>
                    <xdr:colOff>152400</xdr:colOff>
                    <xdr:row>8</xdr:row>
                    <xdr:rowOff>104775</xdr:rowOff>
                  </from>
                  <to>
                    <xdr:col>6</xdr:col>
                    <xdr:colOff>685800</xdr:colOff>
                    <xdr:row>8</xdr:row>
                    <xdr:rowOff>400050</xdr:rowOff>
                  </to>
                </anchor>
              </controlPr>
            </control>
          </mc:Choice>
        </mc:AlternateContent>
        <mc:AlternateContent xmlns:mc="http://schemas.openxmlformats.org/markup-compatibility/2006">
          <mc:Choice Requires="x14">
            <control shapeId="9424" r:id="rId52" name="Option Button 208">
              <controlPr defaultSize="0" autoFill="0" autoLine="0" autoPict="0">
                <anchor moveWithCells="1">
                  <from>
                    <xdr:col>7</xdr:col>
                    <xdr:colOff>47625</xdr:colOff>
                    <xdr:row>8</xdr:row>
                    <xdr:rowOff>104775</xdr:rowOff>
                  </from>
                  <to>
                    <xdr:col>7</xdr:col>
                    <xdr:colOff>676275</xdr:colOff>
                    <xdr:row>8</xdr:row>
                    <xdr:rowOff>409575</xdr:rowOff>
                  </to>
                </anchor>
              </controlPr>
            </control>
          </mc:Choice>
        </mc:AlternateContent>
        <mc:AlternateContent xmlns:mc="http://schemas.openxmlformats.org/markup-compatibility/2006">
          <mc:Choice Requires="x14">
            <control shapeId="9425" r:id="rId53" name="Option Button 209">
              <controlPr defaultSize="0" autoFill="0" autoLine="0" autoPict="0">
                <anchor moveWithCells="1">
                  <from>
                    <xdr:col>8</xdr:col>
                    <xdr:colOff>85725</xdr:colOff>
                    <xdr:row>8</xdr:row>
                    <xdr:rowOff>104775</xdr:rowOff>
                  </from>
                  <to>
                    <xdr:col>8</xdr:col>
                    <xdr:colOff>714375</xdr:colOff>
                    <xdr:row>8</xdr:row>
                    <xdr:rowOff>419100</xdr:rowOff>
                  </to>
                </anchor>
              </controlPr>
            </control>
          </mc:Choice>
        </mc:AlternateContent>
        <mc:AlternateContent xmlns:mc="http://schemas.openxmlformats.org/markup-compatibility/2006">
          <mc:Choice Requires="x14">
            <control shapeId="9426" r:id="rId54" name="Group Box 210">
              <controlPr defaultSize="0" autoFill="0" autoPict="0">
                <anchor moveWithCells="1">
                  <from>
                    <xdr:col>6</xdr:col>
                    <xdr:colOff>85725</xdr:colOff>
                    <xdr:row>7</xdr:row>
                    <xdr:rowOff>9525</xdr:rowOff>
                  </from>
                  <to>
                    <xdr:col>9</xdr:col>
                    <xdr:colOff>714375</xdr:colOff>
                    <xdr:row>7</xdr:row>
                    <xdr:rowOff>276225</xdr:rowOff>
                  </to>
                </anchor>
              </controlPr>
            </control>
          </mc:Choice>
        </mc:AlternateContent>
        <mc:AlternateContent xmlns:mc="http://schemas.openxmlformats.org/markup-compatibility/2006">
          <mc:Choice Requires="x14">
            <control shapeId="9427" r:id="rId55" name="Option Button 211">
              <controlPr defaultSize="0" autoFill="0" autoLine="0" autoPict="0">
                <anchor moveWithCells="1">
                  <from>
                    <xdr:col>6</xdr:col>
                    <xdr:colOff>123825</xdr:colOff>
                    <xdr:row>7</xdr:row>
                    <xdr:rowOff>38100</xdr:rowOff>
                  </from>
                  <to>
                    <xdr:col>6</xdr:col>
                    <xdr:colOff>723900</xdr:colOff>
                    <xdr:row>7</xdr:row>
                    <xdr:rowOff>276225</xdr:rowOff>
                  </to>
                </anchor>
              </controlPr>
            </control>
          </mc:Choice>
        </mc:AlternateContent>
        <mc:AlternateContent xmlns:mc="http://schemas.openxmlformats.org/markup-compatibility/2006">
          <mc:Choice Requires="x14">
            <control shapeId="9428" r:id="rId56" name="Option Button 212">
              <controlPr defaultSize="0" autoFill="0" autoLine="0" autoPict="0">
                <anchor moveWithCells="1">
                  <from>
                    <xdr:col>7</xdr:col>
                    <xdr:colOff>57150</xdr:colOff>
                    <xdr:row>7</xdr:row>
                    <xdr:rowOff>47625</xdr:rowOff>
                  </from>
                  <to>
                    <xdr:col>7</xdr:col>
                    <xdr:colOff>723900</xdr:colOff>
                    <xdr:row>7</xdr:row>
                    <xdr:rowOff>266700</xdr:rowOff>
                  </to>
                </anchor>
              </controlPr>
            </control>
          </mc:Choice>
        </mc:AlternateContent>
        <mc:AlternateContent xmlns:mc="http://schemas.openxmlformats.org/markup-compatibility/2006">
          <mc:Choice Requires="x14">
            <control shapeId="9429" r:id="rId57" name="Option Button 213">
              <controlPr defaultSize="0" autoFill="0" autoLine="0" autoPict="0">
                <anchor moveWithCells="1">
                  <from>
                    <xdr:col>8</xdr:col>
                    <xdr:colOff>47625</xdr:colOff>
                    <xdr:row>7</xdr:row>
                    <xdr:rowOff>47625</xdr:rowOff>
                  </from>
                  <to>
                    <xdr:col>8</xdr:col>
                    <xdr:colOff>695325</xdr:colOff>
                    <xdr:row>7</xdr:row>
                    <xdr:rowOff>266700</xdr:rowOff>
                  </to>
                </anchor>
              </controlPr>
            </control>
          </mc:Choice>
        </mc:AlternateContent>
        <mc:AlternateContent xmlns:mc="http://schemas.openxmlformats.org/markup-compatibility/2006">
          <mc:Choice Requires="x14">
            <control shapeId="9445" r:id="rId58" name="Group Box 229">
              <controlPr defaultSize="0" autoFill="0" autoPict="0">
                <anchor moveWithCells="1">
                  <from>
                    <xdr:col>6</xdr:col>
                    <xdr:colOff>57150</xdr:colOff>
                    <xdr:row>12</xdr:row>
                    <xdr:rowOff>28575</xdr:rowOff>
                  </from>
                  <to>
                    <xdr:col>9</xdr:col>
                    <xdr:colOff>704850</xdr:colOff>
                    <xdr:row>12</xdr:row>
                    <xdr:rowOff>400050</xdr:rowOff>
                  </to>
                </anchor>
              </controlPr>
            </control>
          </mc:Choice>
        </mc:AlternateContent>
        <mc:AlternateContent xmlns:mc="http://schemas.openxmlformats.org/markup-compatibility/2006">
          <mc:Choice Requires="x14">
            <control shapeId="9449" r:id="rId59" name="Group Box 233">
              <controlPr defaultSize="0" autoFill="0" autoPict="0">
                <anchor moveWithCells="1">
                  <from>
                    <xdr:col>6</xdr:col>
                    <xdr:colOff>66675</xdr:colOff>
                    <xdr:row>14</xdr:row>
                    <xdr:rowOff>19050</xdr:rowOff>
                  </from>
                  <to>
                    <xdr:col>9</xdr:col>
                    <xdr:colOff>704850</xdr:colOff>
                    <xdr:row>14</xdr:row>
                    <xdr:rowOff>304800</xdr:rowOff>
                  </to>
                </anchor>
              </controlPr>
            </control>
          </mc:Choice>
        </mc:AlternateContent>
        <mc:AlternateContent xmlns:mc="http://schemas.openxmlformats.org/markup-compatibility/2006">
          <mc:Choice Requires="x14">
            <control shapeId="9450" r:id="rId60" name="Option Button 234">
              <controlPr defaultSize="0" autoFill="0" autoLine="0" autoPict="0">
                <anchor moveWithCells="1">
                  <from>
                    <xdr:col>6</xdr:col>
                    <xdr:colOff>152400</xdr:colOff>
                    <xdr:row>14</xdr:row>
                    <xdr:rowOff>47625</xdr:rowOff>
                  </from>
                  <to>
                    <xdr:col>6</xdr:col>
                    <xdr:colOff>609600</xdr:colOff>
                    <xdr:row>14</xdr:row>
                    <xdr:rowOff>266700</xdr:rowOff>
                  </to>
                </anchor>
              </controlPr>
            </control>
          </mc:Choice>
        </mc:AlternateContent>
        <mc:AlternateContent xmlns:mc="http://schemas.openxmlformats.org/markup-compatibility/2006">
          <mc:Choice Requires="x14">
            <control shapeId="9451" r:id="rId61" name="Option Button 235">
              <controlPr defaultSize="0" autoFill="0" autoLine="0" autoPict="0">
                <anchor moveWithCells="1">
                  <from>
                    <xdr:col>7</xdr:col>
                    <xdr:colOff>85725</xdr:colOff>
                    <xdr:row>14</xdr:row>
                    <xdr:rowOff>38100</xdr:rowOff>
                  </from>
                  <to>
                    <xdr:col>7</xdr:col>
                    <xdr:colOff>676275</xdr:colOff>
                    <xdr:row>14</xdr:row>
                    <xdr:rowOff>276225</xdr:rowOff>
                  </to>
                </anchor>
              </controlPr>
            </control>
          </mc:Choice>
        </mc:AlternateContent>
        <mc:AlternateContent xmlns:mc="http://schemas.openxmlformats.org/markup-compatibility/2006">
          <mc:Choice Requires="x14">
            <control shapeId="9452" r:id="rId62" name="Option Button 236">
              <controlPr defaultSize="0" autoFill="0" autoLine="0" autoPict="0">
                <anchor moveWithCells="1">
                  <from>
                    <xdr:col>8</xdr:col>
                    <xdr:colOff>76200</xdr:colOff>
                    <xdr:row>14</xdr:row>
                    <xdr:rowOff>28575</xdr:rowOff>
                  </from>
                  <to>
                    <xdr:col>8</xdr:col>
                    <xdr:colOff>647700</xdr:colOff>
                    <xdr:row>14</xdr:row>
                    <xdr:rowOff>295275</xdr:rowOff>
                  </to>
                </anchor>
              </controlPr>
            </control>
          </mc:Choice>
        </mc:AlternateContent>
        <mc:AlternateContent xmlns:mc="http://schemas.openxmlformats.org/markup-compatibility/2006">
          <mc:Choice Requires="x14">
            <control shapeId="9453" r:id="rId63" name="Group Box 237">
              <controlPr defaultSize="0" autoFill="0" autoPict="0">
                <anchor moveWithCells="1">
                  <from>
                    <xdr:col>6</xdr:col>
                    <xdr:colOff>85725</xdr:colOff>
                    <xdr:row>13</xdr:row>
                    <xdr:rowOff>19050</xdr:rowOff>
                  </from>
                  <to>
                    <xdr:col>9</xdr:col>
                    <xdr:colOff>704850</xdr:colOff>
                    <xdr:row>13</xdr:row>
                    <xdr:rowOff>276225</xdr:rowOff>
                  </to>
                </anchor>
              </controlPr>
            </control>
          </mc:Choice>
        </mc:AlternateContent>
        <mc:AlternateContent xmlns:mc="http://schemas.openxmlformats.org/markup-compatibility/2006">
          <mc:Choice Requires="x14">
            <control shapeId="9454" r:id="rId64" name="Option Button 238">
              <controlPr defaultSize="0" autoFill="0" autoLine="0" autoPict="0">
                <anchor moveWithCells="1">
                  <from>
                    <xdr:col>6</xdr:col>
                    <xdr:colOff>171450</xdr:colOff>
                    <xdr:row>13</xdr:row>
                    <xdr:rowOff>38100</xdr:rowOff>
                  </from>
                  <to>
                    <xdr:col>6</xdr:col>
                    <xdr:colOff>628650</xdr:colOff>
                    <xdr:row>13</xdr:row>
                    <xdr:rowOff>257175</xdr:rowOff>
                  </to>
                </anchor>
              </controlPr>
            </control>
          </mc:Choice>
        </mc:AlternateContent>
        <mc:AlternateContent xmlns:mc="http://schemas.openxmlformats.org/markup-compatibility/2006">
          <mc:Choice Requires="x14">
            <control shapeId="9455" r:id="rId65" name="Option Button 239">
              <controlPr defaultSize="0" autoFill="0" autoLine="0" autoPict="0">
                <anchor moveWithCells="1">
                  <from>
                    <xdr:col>7</xdr:col>
                    <xdr:colOff>133350</xdr:colOff>
                    <xdr:row>13</xdr:row>
                    <xdr:rowOff>47625</xdr:rowOff>
                  </from>
                  <to>
                    <xdr:col>7</xdr:col>
                    <xdr:colOff>666750</xdr:colOff>
                    <xdr:row>13</xdr:row>
                    <xdr:rowOff>266700</xdr:rowOff>
                  </to>
                </anchor>
              </controlPr>
            </control>
          </mc:Choice>
        </mc:AlternateContent>
        <mc:AlternateContent xmlns:mc="http://schemas.openxmlformats.org/markup-compatibility/2006">
          <mc:Choice Requires="x14">
            <control shapeId="9456" r:id="rId66" name="Option Button 240">
              <controlPr defaultSize="0" autoFill="0" autoLine="0" autoPict="0">
                <anchor moveWithCells="1">
                  <from>
                    <xdr:col>8</xdr:col>
                    <xdr:colOff>114300</xdr:colOff>
                    <xdr:row>13</xdr:row>
                    <xdr:rowOff>47625</xdr:rowOff>
                  </from>
                  <to>
                    <xdr:col>8</xdr:col>
                    <xdr:colOff>638175</xdr:colOff>
                    <xdr:row>13</xdr:row>
                    <xdr:rowOff>266700</xdr:rowOff>
                  </to>
                </anchor>
              </controlPr>
            </control>
          </mc:Choice>
        </mc:AlternateContent>
        <mc:AlternateContent xmlns:mc="http://schemas.openxmlformats.org/markup-compatibility/2006">
          <mc:Choice Requires="x14">
            <control shapeId="9457" r:id="rId67" name="Group Box 241">
              <controlPr defaultSize="0" autoFill="0" autoPict="0">
                <anchor moveWithCells="1">
                  <from>
                    <xdr:col>6</xdr:col>
                    <xdr:colOff>47625</xdr:colOff>
                    <xdr:row>13</xdr:row>
                    <xdr:rowOff>0</xdr:rowOff>
                  </from>
                  <to>
                    <xdr:col>9</xdr:col>
                    <xdr:colOff>704850</xdr:colOff>
                    <xdr:row>13</xdr:row>
                    <xdr:rowOff>304800</xdr:rowOff>
                  </to>
                </anchor>
              </controlPr>
            </control>
          </mc:Choice>
        </mc:AlternateContent>
        <mc:AlternateContent xmlns:mc="http://schemas.openxmlformats.org/markup-compatibility/2006">
          <mc:Choice Requires="x14">
            <control shapeId="9458" r:id="rId68" name="Group Box 242">
              <controlPr defaultSize="0" autoFill="0" autoPict="0">
                <anchor moveWithCells="1">
                  <from>
                    <xdr:col>6</xdr:col>
                    <xdr:colOff>123825</xdr:colOff>
                    <xdr:row>22</xdr:row>
                    <xdr:rowOff>57150</xdr:rowOff>
                  </from>
                  <to>
                    <xdr:col>9</xdr:col>
                    <xdr:colOff>723900</xdr:colOff>
                    <xdr:row>22</xdr:row>
                    <xdr:rowOff>400050</xdr:rowOff>
                  </to>
                </anchor>
              </controlPr>
            </control>
          </mc:Choice>
        </mc:AlternateContent>
        <mc:AlternateContent xmlns:mc="http://schemas.openxmlformats.org/markup-compatibility/2006">
          <mc:Choice Requires="x14">
            <control shapeId="9459" r:id="rId69" name="Option Button 243">
              <controlPr defaultSize="0" autoFill="0" autoLine="0" autoPict="0">
                <anchor moveWithCells="1">
                  <from>
                    <xdr:col>6</xdr:col>
                    <xdr:colOff>161925</xdr:colOff>
                    <xdr:row>22</xdr:row>
                    <xdr:rowOff>104775</xdr:rowOff>
                  </from>
                  <to>
                    <xdr:col>6</xdr:col>
                    <xdr:colOff>666750</xdr:colOff>
                    <xdr:row>22</xdr:row>
                    <xdr:rowOff>400050</xdr:rowOff>
                  </to>
                </anchor>
              </controlPr>
            </control>
          </mc:Choice>
        </mc:AlternateContent>
        <mc:AlternateContent xmlns:mc="http://schemas.openxmlformats.org/markup-compatibility/2006">
          <mc:Choice Requires="x14">
            <control shapeId="9460" r:id="rId70" name="Option Button 244">
              <controlPr defaultSize="0" autoFill="0" autoLine="0" autoPict="0">
                <anchor moveWithCells="1">
                  <from>
                    <xdr:col>7</xdr:col>
                    <xdr:colOff>47625</xdr:colOff>
                    <xdr:row>22</xdr:row>
                    <xdr:rowOff>152400</xdr:rowOff>
                  </from>
                  <to>
                    <xdr:col>7</xdr:col>
                    <xdr:colOff>676275</xdr:colOff>
                    <xdr:row>22</xdr:row>
                    <xdr:rowOff>400050</xdr:rowOff>
                  </to>
                </anchor>
              </controlPr>
            </control>
          </mc:Choice>
        </mc:AlternateContent>
        <mc:AlternateContent xmlns:mc="http://schemas.openxmlformats.org/markup-compatibility/2006">
          <mc:Choice Requires="x14">
            <control shapeId="9461" r:id="rId71" name="Option Button 245">
              <controlPr defaultSize="0" autoFill="0" autoLine="0" autoPict="0">
                <anchor moveWithCells="1">
                  <from>
                    <xdr:col>8</xdr:col>
                    <xdr:colOff>57150</xdr:colOff>
                    <xdr:row>22</xdr:row>
                    <xdr:rowOff>95250</xdr:rowOff>
                  </from>
                  <to>
                    <xdr:col>8</xdr:col>
                    <xdr:colOff>628650</xdr:colOff>
                    <xdr:row>22</xdr:row>
                    <xdr:rowOff>400050</xdr:rowOff>
                  </to>
                </anchor>
              </controlPr>
            </control>
          </mc:Choice>
        </mc:AlternateContent>
        <mc:AlternateContent xmlns:mc="http://schemas.openxmlformats.org/markup-compatibility/2006">
          <mc:Choice Requires="x14">
            <control shapeId="9462" r:id="rId72" name="Group Box 246">
              <controlPr defaultSize="0" autoFill="0" autoPict="0">
                <anchor moveWithCells="1">
                  <from>
                    <xdr:col>6</xdr:col>
                    <xdr:colOff>85725</xdr:colOff>
                    <xdr:row>23</xdr:row>
                    <xdr:rowOff>28575</xdr:rowOff>
                  </from>
                  <to>
                    <xdr:col>9</xdr:col>
                    <xdr:colOff>714375</xdr:colOff>
                    <xdr:row>23</xdr:row>
                    <xdr:rowOff>361950</xdr:rowOff>
                  </to>
                </anchor>
              </controlPr>
            </control>
          </mc:Choice>
        </mc:AlternateContent>
        <mc:AlternateContent xmlns:mc="http://schemas.openxmlformats.org/markup-compatibility/2006">
          <mc:Choice Requires="x14">
            <control shapeId="9463" r:id="rId73" name="Option Button 247">
              <controlPr defaultSize="0" autoFill="0" autoLine="0" autoPict="0">
                <anchor moveWithCells="1">
                  <from>
                    <xdr:col>6</xdr:col>
                    <xdr:colOff>161925</xdr:colOff>
                    <xdr:row>23</xdr:row>
                    <xdr:rowOff>57150</xdr:rowOff>
                  </from>
                  <to>
                    <xdr:col>6</xdr:col>
                    <xdr:colOff>695325</xdr:colOff>
                    <xdr:row>23</xdr:row>
                    <xdr:rowOff>323850</xdr:rowOff>
                  </to>
                </anchor>
              </controlPr>
            </control>
          </mc:Choice>
        </mc:AlternateContent>
        <mc:AlternateContent xmlns:mc="http://schemas.openxmlformats.org/markup-compatibility/2006">
          <mc:Choice Requires="x14">
            <control shapeId="9464" r:id="rId74" name="Option Button 248">
              <controlPr defaultSize="0" autoFill="0" autoLine="0" autoPict="0">
                <anchor moveWithCells="1">
                  <from>
                    <xdr:col>7</xdr:col>
                    <xdr:colOff>57150</xdr:colOff>
                    <xdr:row>23</xdr:row>
                    <xdr:rowOff>47625</xdr:rowOff>
                  </from>
                  <to>
                    <xdr:col>7</xdr:col>
                    <xdr:colOff>704850</xdr:colOff>
                    <xdr:row>23</xdr:row>
                    <xdr:rowOff>342900</xdr:rowOff>
                  </to>
                </anchor>
              </controlPr>
            </control>
          </mc:Choice>
        </mc:AlternateContent>
        <mc:AlternateContent xmlns:mc="http://schemas.openxmlformats.org/markup-compatibility/2006">
          <mc:Choice Requires="x14">
            <control shapeId="9465" r:id="rId75" name="Option Button 249">
              <controlPr defaultSize="0" autoFill="0" autoLine="0" autoPict="0">
                <anchor moveWithCells="1">
                  <from>
                    <xdr:col>8</xdr:col>
                    <xdr:colOff>85725</xdr:colOff>
                    <xdr:row>23</xdr:row>
                    <xdr:rowOff>66675</xdr:rowOff>
                  </from>
                  <to>
                    <xdr:col>8</xdr:col>
                    <xdr:colOff>647700</xdr:colOff>
                    <xdr:row>23</xdr:row>
                    <xdr:rowOff>314325</xdr:rowOff>
                  </to>
                </anchor>
              </controlPr>
            </control>
          </mc:Choice>
        </mc:AlternateContent>
        <mc:AlternateContent xmlns:mc="http://schemas.openxmlformats.org/markup-compatibility/2006">
          <mc:Choice Requires="x14">
            <control shapeId="9466" r:id="rId76" name="Group Box 250">
              <controlPr defaultSize="0" autoFill="0" autoPict="0">
                <anchor moveWithCells="1">
                  <from>
                    <xdr:col>6</xdr:col>
                    <xdr:colOff>76200</xdr:colOff>
                    <xdr:row>24</xdr:row>
                    <xdr:rowOff>57150</xdr:rowOff>
                  </from>
                  <to>
                    <xdr:col>9</xdr:col>
                    <xdr:colOff>723900</xdr:colOff>
                    <xdr:row>25</xdr:row>
                    <xdr:rowOff>0</xdr:rowOff>
                  </to>
                </anchor>
              </controlPr>
            </control>
          </mc:Choice>
        </mc:AlternateContent>
        <mc:AlternateContent xmlns:mc="http://schemas.openxmlformats.org/markup-compatibility/2006">
          <mc:Choice Requires="x14">
            <control shapeId="9467" r:id="rId77" name="Option Button 251">
              <controlPr defaultSize="0" autoFill="0" autoLine="0" autoPict="0">
                <anchor moveWithCells="1">
                  <from>
                    <xdr:col>6</xdr:col>
                    <xdr:colOff>152400</xdr:colOff>
                    <xdr:row>24</xdr:row>
                    <xdr:rowOff>123825</xdr:rowOff>
                  </from>
                  <to>
                    <xdr:col>6</xdr:col>
                    <xdr:colOff>647700</xdr:colOff>
                    <xdr:row>25</xdr:row>
                    <xdr:rowOff>0</xdr:rowOff>
                  </to>
                </anchor>
              </controlPr>
            </control>
          </mc:Choice>
        </mc:AlternateContent>
        <mc:AlternateContent xmlns:mc="http://schemas.openxmlformats.org/markup-compatibility/2006">
          <mc:Choice Requires="x14">
            <control shapeId="9468" r:id="rId78" name="Option Button 252">
              <controlPr defaultSize="0" autoFill="0" autoLine="0" autoPict="0">
                <anchor moveWithCells="1">
                  <from>
                    <xdr:col>7</xdr:col>
                    <xdr:colOff>66675</xdr:colOff>
                    <xdr:row>24</xdr:row>
                    <xdr:rowOff>133350</xdr:rowOff>
                  </from>
                  <to>
                    <xdr:col>7</xdr:col>
                    <xdr:colOff>685800</xdr:colOff>
                    <xdr:row>25</xdr:row>
                    <xdr:rowOff>0</xdr:rowOff>
                  </to>
                </anchor>
              </controlPr>
            </control>
          </mc:Choice>
        </mc:AlternateContent>
        <mc:AlternateContent xmlns:mc="http://schemas.openxmlformats.org/markup-compatibility/2006">
          <mc:Choice Requires="x14">
            <control shapeId="9469" r:id="rId79" name="Option Button 253">
              <controlPr defaultSize="0" autoFill="0" autoLine="0" autoPict="0">
                <anchor moveWithCells="1">
                  <from>
                    <xdr:col>8</xdr:col>
                    <xdr:colOff>85725</xdr:colOff>
                    <xdr:row>24</xdr:row>
                    <xdr:rowOff>133350</xdr:rowOff>
                  </from>
                  <to>
                    <xdr:col>8</xdr:col>
                    <xdr:colOff>600075</xdr:colOff>
                    <xdr:row>25</xdr:row>
                    <xdr:rowOff>0</xdr:rowOff>
                  </to>
                </anchor>
              </controlPr>
            </control>
          </mc:Choice>
        </mc:AlternateContent>
        <mc:AlternateContent xmlns:mc="http://schemas.openxmlformats.org/markup-compatibility/2006">
          <mc:Choice Requires="x14">
            <control shapeId="9470" r:id="rId80" name="Group Box 254">
              <controlPr defaultSize="0" autoFill="0" autoPict="0">
                <anchor moveWithCells="1">
                  <from>
                    <xdr:col>6</xdr:col>
                    <xdr:colOff>66675</xdr:colOff>
                    <xdr:row>25</xdr:row>
                    <xdr:rowOff>95250</xdr:rowOff>
                  </from>
                  <to>
                    <xdr:col>9</xdr:col>
                    <xdr:colOff>723900</xdr:colOff>
                    <xdr:row>25</xdr:row>
                    <xdr:rowOff>514350</xdr:rowOff>
                  </to>
                </anchor>
              </controlPr>
            </control>
          </mc:Choice>
        </mc:AlternateContent>
        <mc:AlternateContent xmlns:mc="http://schemas.openxmlformats.org/markup-compatibility/2006">
          <mc:Choice Requires="x14">
            <control shapeId="9474" r:id="rId81" name="Option Button 258">
              <controlPr defaultSize="0" autoFill="0" autoLine="0" autoPict="0">
                <anchor moveWithCells="1">
                  <from>
                    <xdr:col>6</xdr:col>
                    <xdr:colOff>152400</xdr:colOff>
                    <xdr:row>25</xdr:row>
                    <xdr:rowOff>123825</xdr:rowOff>
                  </from>
                  <to>
                    <xdr:col>6</xdr:col>
                    <xdr:colOff>647700</xdr:colOff>
                    <xdr:row>25</xdr:row>
                    <xdr:rowOff>400050</xdr:rowOff>
                  </to>
                </anchor>
              </controlPr>
            </control>
          </mc:Choice>
        </mc:AlternateContent>
        <mc:AlternateContent xmlns:mc="http://schemas.openxmlformats.org/markup-compatibility/2006">
          <mc:Choice Requires="x14">
            <control shapeId="9475" r:id="rId82" name="Option Button 259">
              <controlPr defaultSize="0" autoFill="0" autoLine="0" autoPict="0">
                <anchor moveWithCells="1">
                  <from>
                    <xdr:col>7</xdr:col>
                    <xdr:colOff>152400</xdr:colOff>
                    <xdr:row>25</xdr:row>
                    <xdr:rowOff>123825</xdr:rowOff>
                  </from>
                  <to>
                    <xdr:col>7</xdr:col>
                    <xdr:colOff>647700</xdr:colOff>
                    <xdr:row>25</xdr:row>
                    <xdr:rowOff>400050</xdr:rowOff>
                  </to>
                </anchor>
              </controlPr>
            </control>
          </mc:Choice>
        </mc:AlternateContent>
        <mc:AlternateContent xmlns:mc="http://schemas.openxmlformats.org/markup-compatibility/2006">
          <mc:Choice Requires="x14">
            <control shapeId="9476" r:id="rId83" name="Option Button 260">
              <controlPr defaultSize="0" autoFill="0" autoLine="0" autoPict="0">
                <anchor moveWithCells="1">
                  <from>
                    <xdr:col>8</xdr:col>
                    <xdr:colOff>152400</xdr:colOff>
                    <xdr:row>25</xdr:row>
                    <xdr:rowOff>123825</xdr:rowOff>
                  </from>
                  <to>
                    <xdr:col>8</xdr:col>
                    <xdr:colOff>647700</xdr:colOff>
                    <xdr:row>25</xdr:row>
                    <xdr:rowOff>400050</xdr:rowOff>
                  </to>
                </anchor>
              </controlPr>
            </control>
          </mc:Choice>
        </mc:AlternateContent>
        <mc:AlternateContent xmlns:mc="http://schemas.openxmlformats.org/markup-compatibility/2006">
          <mc:Choice Requires="x14">
            <control shapeId="9477" r:id="rId84" name="Option Button 261">
              <controlPr defaultSize="0" autoFill="0" autoLine="0" autoPict="0">
                <anchor moveWithCells="1">
                  <from>
                    <xdr:col>9</xdr:col>
                    <xdr:colOff>57150</xdr:colOff>
                    <xdr:row>4</xdr:row>
                    <xdr:rowOff>28575</xdr:rowOff>
                  </from>
                  <to>
                    <xdr:col>9</xdr:col>
                    <xdr:colOff>638175</xdr:colOff>
                    <xdr:row>4</xdr:row>
                    <xdr:rowOff>314325</xdr:rowOff>
                  </to>
                </anchor>
              </controlPr>
            </control>
          </mc:Choice>
        </mc:AlternateContent>
        <mc:AlternateContent xmlns:mc="http://schemas.openxmlformats.org/markup-compatibility/2006">
          <mc:Choice Requires="x14">
            <control shapeId="9478" r:id="rId85" name="Option Button 262">
              <controlPr defaultSize="0" autoFill="0" autoLine="0" autoPict="0">
                <anchor moveWithCells="1">
                  <from>
                    <xdr:col>9</xdr:col>
                    <xdr:colOff>66675</xdr:colOff>
                    <xdr:row>5</xdr:row>
                    <xdr:rowOff>95250</xdr:rowOff>
                  </from>
                  <to>
                    <xdr:col>9</xdr:col>
                    <xdr:colOff>676275</xdr:colOff>
                    <xdr:row>5</xdr:row>
                    <xdr:rowOff>419100</xdr:rowOff>
                  </to>
                </anchor>
              </controlPr>
            </control>
          </mc:Choice>
        </mc:AlternateContent>
        <mc:AlternateContent xmlns:mc="http://schemas.openxmlformats.org/markup-compatibility/2006">
          <mc:Choice Requires="x14">
            <control shapeId="9479" r:id="rId86" name="Option Button 263">
              <controlPr defaultSize="0" autoFill="0" autoLine="0" autoPict="0">
                <anchor moveWithCells="1">
                  <from>
                    <xdr:col>9</xdr:col>
                    <xdr:colOff>28575</xdr:colOff>
                    <xdr:row>6</xdr:row>
                    <xdr:rowOff>66675</xdr:rowOff>
                  </from>
                  <to>
                    <xdr:col>9</xdr:col>
                    <xdr:colOff>666750</xdr:colOff>
                    <xdr:row>6</xdr:row>
                    <xdr:rowOff>285750</xdr:rowOff>
                  </to>
                </anchor>
              </controlPr>
            </control>
          </mc:Choice>
        </mc:AlternateContent>
        <mc:AlternateContent xmlns:mc="http://schemas.openxmlformats.org/markup-compatibility/2006">
          <mc:Choice Requires="x14">
            <control shapeId="9480" r:id="rId87" name="Option Button 264">
              <controlPr defaultSize="0" autoFill="0" autoLine="0" autoPict="0">
                <anchor moveWithCells="1">
                  <from>
                    <xdr:col>9</xdr:col>
                    <xdr:colOff>66675</xdr:colOff>
                    <xdr:row>7</xdr:row>
                    <xdr:rowOff>28575</xdr:rowOff>
                  </from>
                  <to>
                    <xdr:col>9</xdr:col>
                    <xdr:colOff>695325</xdr:colOff>
                    <xdr:row>7</xdr:row>
                    <xdr:rowOff>257175</xdr:rowOff>
                  </to>
                </anchor>
              </controlPr>
            </control>
          </mc:Choice>
        </mc:AlternateContent>
        <mc:AlternateContent xmlns:mc="http://schemas.openxmlformats.org/markup-compatibility/2006">
          <mc:Choice Requires="x14">
            <control shapeId="9481" r:id="rId88" name="Option Button 265">
              <controlPr defaultSize="0" autoFill="0" autoLine="0" autoPict="0">
                <anchor moveWithCells="1">
                  <from>
                    <xdr:col>9</xdr:col>
                    <xdr:colOff>76200</xdr:colOff>
                    <xdr:row>8</xdr:row>
                    <xdr:rowOff>85725</xdr:rowOff>
                  </from>
                  <to>
                    <xdr:col>9</xdr:col>
                    <xdr:colOff>704850</xdr:colOff>
                    <xdr:row>8</xdr:row>
                    <xdr:rowOff>400050</xdr:rowOff>
                  </to>
                </anchor>
              </controlPr>
            </control>
          </mc:Choice>
        </mc:AlternateContent>
        <mc:AlternateContent xmlns:mc="http://schemas.openxmlformats.org/markup-compatibility/2006">
          <mc:Choice Requires="x14">
            <control shapeId="9482" r:id="rId89" name="Option Button 266">
              <controlPr defaultSize="0" autoFill="0" autoLine="0" autoPict="0">
                <anchor moveWithCells="1">
                  <from>
                    <xdr:col>9</xdr:col>
                    <xdr:colOff>76200</xdr:colOff>
                    <xdr:row>9</xdr:row>
                    <xdr:rowOff>76200</xdr:rowOff>
                  </from>
                  <to>
                    <xdr:col>9</xdr:col>
                    <xdr:colOff>695325</xdr:colOff>
                    <xdr:row>9</xdr:row>
                    <xdr:rowOff>400050</xdr:rowOff>
                  </to>
                </anchor>
              </controlPr>
            </control>
          </mc:Choice>
        </mc:AlternateContent>
        <mc:AlternateContent xmlns:mc="http://schemas.openxmlformats.org/markup-compatibility/2006">
          <mc:Choice Requires="x14">
            <control shapeId="9484" r:id="rId90" name="Option Button 268">
              <controlPr defaultSize="0" autoFill="0" autoLine="0" autoPict="0">
                <anchor moveWithCells="1">
                  <from>
                    <xdr:col>9</xdr:col>
                    <xdr:colOff>66675</xdr:colOff>
                    <xdr:row>11</xdr:row>
                    <xdr:rowOff>66675</xdr:rowOff>
                  </from>
                  <to>
                    <xdr:col>9</xdr:col>
                    <xdr:colOff>676275</xdr:colOff>
                    <xdr:row>11</xdr:row>
                    <xdr:rowOff>285750</xdr:rowOff>
                  </to>
                </anchor>
              </controlPr>
            </control>
          </mc:Choice>
        </mc:AlternateContent>
        <mc:AlternateContent xmlns:mc="http://schemas.openxmlformats.org/markup-compatibility/2006">
          <mc:Choice Requires="x14">
            <control shapeId="9486" r:id="rId91" name="Option Button 270">
              <controlPr defaultSize="0" autoFill="0" autoLine="0" autoPict="0">
                <anchor moveWithCells="1">
                  <from>
                    <xdr:col>9</xdr:col>
                    <xdr:colOff>76200</xdr:colOff>
                    <xdr:row>13</xdr:row>
                    <xdr:rowOff>38100</xdr:rowOff>
                  </from>
                  <to>
                    <xdr:col>9</xdr:col>
                    <xdr:colOff>666750</xdr:colOff>
                    <xdr:row>13</xdr:row>
                    <xdr:rowOff>266700</xdr:rowOff>
                  </to>
                </anchor>
              </controlPr>
            </control>
          </mc:Choice>
        </mc:AlternateContent>
        <mc:AlternateContent xmlns:mc="http://schemas.openxmlformats.org/markup-compatibility/2006">
          <mc:Choice Requires="x14">
            <control shapeId="9487" r:id="rId92" name="Option Button 271">
              <controlPr defaultSize="0" autoFill="0" autoLine="0" autoPict="0">
                <anchor moveWithCells="1">
                  <from>
                    <xdr:col>9</xdr:col>
                    <xdr:colOff>95250</xdr:colOff>
                    <xdr:row>14</xdr:row>
                    <xdr:rowOff>38100</xdr:rowOff>
                  </from>
                  <to>
                    <xdr:col>9</xdr:col>
                    <xdr:colOff>666750</xdr:colOff>
                    <xdr:row>14</xdr:row>
                    <xdr:rowOff>257175</xdr:rowOff>
                  </to>
                </anchor>
              </controlPr>
            </control>
          </mc:Choice>
        </mc:AlternateContent>
        <mc:AlternateContent xmlns:mc="http://schemas.openxmlformats.org/markup-compatibility/2006">
          <mc:Choice Requires="x14">
            <control shapeId="9488" r:id="rId93" name="Option Button 272">
              <controlPr defaultSize="0" autoFill="0" autoLine="0" autoPict="0">
                <anchor moveWithCells="1">
                  <from>
                    <xdr:col>9</xdr:col>
                    <xdr:colOff>66675</xdr:colOff>
                    <xdr:row>16</xdr:row>
                    <xdr:rowOff>95250</xdr:rowOff>
                  </from>
                  <to>
                    <xdr:col>9</xdr:col>
                    <xdr:colOff>628650</xdr:colOff>
                    <xdr:row>16</xdr:row>
                    <xdr:rowOff>381000</xdr:rowOff>
                  </to>
                </anchor>
              </controlPr>
            </control>
          </mc:Choice>
        </mc:AlternateContent>
        <mc:AlternateContent xmlns:mc="http://schemas.openxmlformats.org/markup-compatibility/2006">
          <mc:Choice Requires="x14">
            <control shapeId="9489" r:id="rId94" name="Option Button 273">
              <controlPr defaultSize="0" autoFill="0" autoLine="0" autoPict="0">
                <anchor moveWithCells="1">
                  <from>
                    <xdr:col>9</xdr:col>
                    <xdr:colOff>66675</xdr:colOff>
                    <xdr:row>17</xdr:row>
                    <xdr:rowOff>38100</xdr:rowOff>
                  </from>
                  <to>
                    <xdr:col>9</xdr:col>
                    <xdr:colOff>685800</xdr:colOff>
                    <xdr:row>17</xdr:row>
                    <xdr:rowOff>352425</xdr:rowOff>
                  </to>
                </anchor>
              </controlPr>
            </control>
          </mc:Choice>
        </mc:AlternateContent>
        <mc:AlternateContent xmlns:mc="http://schemas.openxmlformats.org/markup-compatibility/2006">
          <mc:Choice Requires="x14">
            <control shapeId="9490" r:id="rId95" name="Option Button 274">
              <controlPr defaultSize="0" autoFill="0" autoLine="0" autoPict="0">
                <anchor moveWithCells="1">
                  <from>
                    <xdr:col>9</xdr:col>
                    <xdr:colOff>57150</xdr:colOff>
                    <xdr:row>18</xdr:row>
                    <xdr:rowOff>76200</xdr:rowOff>
                  </from>
                  <to>
                    <xdr:col>9</xdr:col>
                    <xdr:colOff>638175</xdr:colOff>
                    <xdr:row>18</xdr:row>
                    <xdr:rowOff>361950</xdr:rowOff>
                  </to>
                </anchor>
              </controlPr>
            </control>
          </mc:Choice>
        </mc:AlternateContent>
        <mc:AlternateContent xmlns:mc="http://schemas.openxmlformats.org/markup-compatibility/2006">
          <mc:Choice Requires="x14">
            <control shapeId="9491" r:id="rId96" name="Option Button 275">
              <controlPr defaultSize="0" autoFill="0" autoLine="0" autoPict="0">
                <anchor moveWithCells="1">
                  <from>
                    <xdr:col>9</xdr:col>
                    <xdr:colOff>66675</xdr:colOff>
                    <xdr:row>19</xdr:row>
                    <xdr:rowOff>28575</xdr:rowOff>
                  </from>
                  <to>
                    <xdr:col>9</xdr:col>
                    <xdr:colOff>676275</xdr:colOff>
                    <xdr:row>19</xdr:row>
                    <xdr:rowOff>342900</xdr:rowOff>
                  </to>
                </anchor>
              </controlPr>
            </control>
          </mc:Choice>
        </mc:AlternateContent>
        <mc:AlternateContent xmlns:mc="http://schemas.openxmlformats.org/markup-compatibility/2006">
          <mc:Choice Requires="x14">
            <control shapeId="9494" r:id="rId97" name="Option Button 278">
              <controlPr defaultSize="0" autoFill="0" autoLine="0" autoPict="0">
                <anchor moveWithCells="1">
                  <from>
                    <xdr:col>9</xdr:col>
                    <xdr:colOff>38100</xdr:colOff>
                    <xdr:row>22</xdr:row>
                    <xdr:rowOff>76200</xdr:rowOff>
                  </from>
                  <to>
                    <xdr:col>9</xdr:col>
                    <xdr:colOff>676275</xdr:colOff>
                    <xdr:row>22</xdr:row>
                    <xdr:rowOff>371475</xdr:rowOff>
                  </to>
                </anchor>
              </controlPr>
            </control>
          </mc:Choice>
        </mc:AlternateContent>
        <mc:AlternateContent xmlns:mc="http://schemas.openxmlformats.org/markup-compatibility/2006">
          <mc:Choice Requires="x14">
            <control shapeId="9496" r:id="rId98" name="Option Button 280">
              <controlPr defaultSize="0" autoFill="0" autoLine="0" autoPict="0">
                <anchor moveWithCells="1">
                  <from>
                    <xdr:col>9</xdr:col>
                    <xdr:colOff>85725</xdr:colOff>
                    <xdr:row>24</xdr:row>
                    <xdr:rowOff>76200</xdr:rowOff>
                  </from>
                  <to>
                    <xdr:col>9</xdr:col>
                    <xdr:colOff>695325</xdr:colOff>
                    <xdr:row>24</xdr:row>
                    <xdr:rowOff>371475</xdr:rowOff>
                  </to>
                </anchor>
              </controlPr>
            </control>
          </mc:Choice>
        </mc:AlternateContent>
        <mc:AlternateContent xmlns:mc="http://schemas.openxmlformats.org/markup-compatibility/2006">
          <mc:Choice Requires="x14">
            <control shapeId="9498" r:id="rId99" name="Option Button 282">
              <controlPr defaultSize="0" autoFill="0" autoLine="0" autoPict="0">
                <anchor moveWithCells="1">
                  <from>
                    <xdr:col>9</xdr:col>
                    <xdr:colOff>123825</xdr:colOff>
                    <xdr:row>20</xdr:row>
                    <xdr:rowOff>123825</xdr:rowOff>
                  </from>
                  <to>
                    <xdr:col>9</xdr:col>
                    <xdr:colOff>714375</xdr:colOff>
                    <xdr:row>20</xdr:row>
                    <xdr:rowOff>342900</xdr:rowOff>
                  </to>
                </anchor>
              </controlPr>
            </control>
          </mc:Choice>
        </mc:AlternateContent>
        <mc:AlternateContent xmlns:mc="http://schemas.openxmlformats.org/markup-compatibility/2006">
          <mc:Choice Requires="x14">
            <control shapeId="9499" r:id="rId100" name="Option Button 283">
              <controlPr defaultSize="0" autoFill="0" autoLine="0" autoPict="0">
                <anchor moveWithCells="1">
                  <from>
                    <xdr:col>6</xdr:col>
                    <xdr:colOff>152400</xdr:colOff>
                    <xdr:row>21</xdr:row>
                    <xdr:rowOff>171450</xdr:rowOff>
                  </from>
                  <to>
                    <xdr:col>6</xdr:col>
                    <xdr:colOff>495300</xdr:colOff>
                    <xdr:row>21</xdr:row>
                    <xdr:rowOff>447675</xdr:rowOff>
                  </to>
                </anchor>
              </controlPr>
            </control>
          </mc:Choice>
        </mc:AlternateContent>
        <mc:AlternateContent xmlns:mc="http://schemas.openxmlformats.org/markup-compatibility/2006">
          <mc:Choice Requires="x14">
            <control shapeId="9500" r:id="rId101" name="Option Button 284">
              <controlPr defaultSize="0" autoFill="0" autoLine="0" autoPict="0">
                <anchor moveWithCells="1">
                  <from>
                    <xdr:col>7</xdr:col>
                    <xdr:colOff>95250</xdr:colOff>
                    <xdr:row>21</xdr:row>
                    <xdr:rowOff>123825</xdr:rowOff>
                  </from>
                  <to>
                    <xdr:col>7</xdr:col>
                    <xdr:colOff>609600</xdr:colOff>
                    <xdr:row>21</xdr:row>
                    <xdr:rowOff>466725</xdr:rowOff>
                  </to>
                </anchor>
              </controlPr>
            </control>
          </mc:Choice>
        </mc:AlternateContent>
        <mc:AlternateContent xmlns:mc="http://schemas.openxmlformats.org/markup-compatibility/2006">
          <mc:Choice Requires="x14">
            <control shapeId="9501" r:id="rId102" name="Option Button 285">
              <controlPr defaultSize="0" autoFill="0" autoLine="0" autoPict="0">
                <anchor moveWithCells="1">
                  <from>
                    <xdr:col>8</xdr:col>
                    <xdr:colOff>95250</xdr:colOff>
                    <xdr:row>21</xdr:row>
                    <xdr:rowOff>114300</xdr:rowOff>
                  </from>
                  <to>
                    <xdr:col>8</xdr:col>
                    <xdr:colOff>657225</xdr:colOff>
                    <xdr:row>21</xdr:row>
                    <xdr:rowOff>466725</xdr:rowOff>
                  </to>
                </anchor>
              </controlPr>
            </control>
          </mc:Choice>
        </mc:AlternateContent>
        <mc:AlternateContent xmlns:mc="http://schemas.openxmlformats.org/markup-compatibility/2006">
          <mc:Choice Requires="x14">
            <control shapeId="9502" r:id="rId103" name="Option Button 286">
              <controlPr defaultSize="0" autoFill="0" autoLine="0" autoPict="0">
                <anchor moveWithCells="1">
                  <from>
                    <xdr:col>9</xdr:col>
                    <xdr:colOff>114300</xdr:colOff>
                    <xdr:row>21</xdr:row>
                    <xdr:rowOff>114300</xdr:rowOff>
                  </from>
                  <to>
                    <xdr:col>9</xdr:col>
                    <xdr:colOff>609600</xdr:colOff>
                    <xdr:row>21</xdr:row>
                    <xdr:rowOff>485775</xdr:rowOff>
                  </to>
                </anchor>
              </controlPr>
            </control>
          </mc:Choice>
        </mc:AlternateContent>
        <mc:AlternateContent xmlns:mc="http://schemas.openxmlformats.org/markup-compatibility/2006">
          <mc:Choice Requires="x14">
            <control shapeId="9503" r:id="rId104" name="Option Button 287">
              <controlPr defaultSize="0" autoFill="0" autoLine="0" autoPict="0">
                <anchor moveWithCells="1">
                  <from>
                    <xdr:col>9</xdr:col>
                    <xdr:colOff>95250</xdr:colOff>
                    <xdr:row>23</xdr:row>
                    <xdr:rowOff>66675</xdr:rowOff>
                  </from>
                  <to>
                    <xdr:col>9</xdr:col>
                    <xdr:colOff>619125</xdr:colOff>
                    <xdr:row>23</xdr:row>
                    <xdr:rowOff>342900</xdr:rowOff>
                  </to>
                </anchor>
              </controlPr>
            </control>
          </mc:Choice>
        </mc:AlternateContent>
        <mc:AlternateContent xmlns:mc="http://schemas.openxmlformats.org/markup-compatibility/2006">
          <mc:Choice Requires="x14">
            <control shapeId="9504" r:id="rId105" name="Option Button 288">
              <controlPr defaultSize="0" autoFill="0" autoLine="0" autoPict="0">
                <anchor moveWithCells="1">
                  <from>
                    <xdr:col>9</xdr:col>
                    <xdr:colOff>57150</xdr:colOff>
                    <xdr:row>25</xdr:row>
                    <xdr:rowOff>142875</xdr:rowOff>
                  </from>
                  <to>
                    <xdr:col>9</xdr:col>
                    <xdr:colOff>542925</xdr:colOff>
                    <xdr:row>25</xdr:row>
                    <xdr:rowOff>466725</xdr:rowOff>
                  </to>
                </anchor>
              </controlPr>
            </control>
          </mc:Choice>
        </mc:AlternateContent>
        <mc:AlternateContent xmlns:mc="http://schemas.openxmlformats.org/markup-compatibility/2006">
          <mc:Choice Requires="x14">
            <control shapeId="9506" r:id="rId106" name="Option Button 290">
              <controlPr defaultSize="0" autoFill="0" autoLine="0" autoPict="0">
                <anchor moveWithCells="1">
                  <from>
                    <xdr:col>9</xdr:col>
                    <xdr:colOff>76200</xdr:colOff>
                    <xdr:row>10</xdr:row>
                    <xdr:rowOff>38100</xdr:rowOff>
                  </from>
                  <to>
                    <xdr:col>9</xdr:col>
                    <xdr:colOff>609600</xdr:colOff>
                    <xdr:row>10</xdr:row>
                    <xdr:rowOff>257175</xdr:rowOff>
                  </to>
                </anchor>
              </controlPr>
            </control>
          </mc:Choice>
        </mc:AlternateContent>
        <mc:AlternateContent xmlns:mc="http://schemas.openxmlformats.org/markup-compatibility/2006">
          <mc:Choice Requires="x14">
            <control shapeId="9507" r:id="rId107" name="Option Button 291">
              <controlPr defaultSize="0" autoFill="0" autoLine="0" autoPict="0">
                <anchor moveWithCells="1">
                  <from>
                    <xdr:col>6</xdr:col>
                    <xdr:colOff>152400</xdr:colOff>
                    <xdr:row>12</xdr:row>
                    <xdr:rowOff>85725</xdr:rowOff>
                  </from>
                  <to>
                    <xdr:col>6</xdr:col>
                    <xdr:colOff>695325</xdr:colOff>
                    <xdr:row>12</xdr:row>
                    <xdr:rowOff>361950</xdr:rowOff>
                  </to>
                </anchor>
              </controlPr>
            </control>
          </mc:Choice>
        </mc:AlternateContent>
        <mc:AlternateContent xmlns:mc="http://schemas.openxmlformats.org/markup-compatibility/2006">
          <mc:Choice Requires="x14">
            <control shapeId="9508" r:id="rId108" name="Option Button 292">
              <controlPr defaultSize="0" autoFill="0" autoLine="0" autoPict="0">
                <anchor moveWithCells="1">
                  <from>
                    <xdr:col>7</xdr:col>
                    <xdr:colOff>76200</xdr:colOff>
                    <xdr:row>12</xdr:row>
                    <xdr:rowOff>76200</xdr:rowOff>
                  </from>
                  <to>
                    <xdr:col>7</xdr:col>
                    <xdr:colOff>685800</xdr:colOff>
                    <xdr:row>12</xdr:row>
                    <xdr:rowOff>333375</xdr:rowOff>
                  </to>
                </anchor>
              </controlPr>
            </control>
          </mc:Choice>
        </mc:AlternateContent>
        <mc:AlternateContent xmlns:mc="http://schemas.openxmlformats.org/markup-compatibility/2006">
          <mc:Choice Requires="x14">
            <control shapeId="9509" r:id="rId109" name="Option Button 293">
              <controlPr defaultSize="0" autoFill="0" autoLine="0" autoPict="0">
                <anchor moveWithCells="1">
                  <from>
                    <xdr:col>8</xdr:col>
                    <xdr:colOff>66675</xdr:colOff>
                    <xdr:row>12</xdr:row>
                    <xdr:rowOff>57150</xdr:rowOff>
                  </from>
                  <to>
                    <xdr:col>8</xdr:col>
                    <xdr:colOff>685800</xdr:colOff>
                    <xdr:row>12</xdr:row>
                    <xdr:rowOff>371475</xdr:rowOff>
                  </to>
                </anchor>
              </controlPr>
            </control>
          </mc:Choice>
        </mc:AlternateContent>
        <mc:AlternateContent xmlns:mc="http://schemas.openxmlformats.org/markup-compatibility/2006">
          <mc:Choice Requires="x14">
            <control shapeId="9510" r:id="rId110" name="Option Button 294">
              <controlPr defaultSize="0" autoFill="0" autoLine="0" autoPict="0">
                <anchor moveWithCells="1">
                  <from>
                    <xdr:col>9</xdr:col>
                    <xdr:colOff>114300</xdr:colOff>
                    <xdr:row>12</xdr:row>
                    <xdr:rowOff>95250</xdr:rowOff>
                  </from>
                  <to>
                    <xdr:col>9</xdr:col>
                    <xdr:colOff>666750</xdr:colOff>
                    <xdr:row>12</xdr:row>
                    <xdr:rowOff>371475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2"/>
  <sheetViews>
    <sheetView tabSelected="1" zoomScale="80" zoomScaleNormal="80" workbookViewId="0">
      <selection activeCell="B9" sqref="B9"/>
    </sheetView>
  </sheetViews>
  <sheetFormatPr baseColWidth="10" defaultRowHeight="15" x14ac:dyDescent="0.25"/>
  <cols>
    <col min="2" max="2" width="102.28515625" customWidth="1"/>
    <col min="3" max="5" width="0" hidden="1" customWidth="1"/>
  </cols>
  <sheetData>
    <row r="1" spans="1:18" x14ac:dyDescent="0.25">
      <c r="A1" s="1"/>
      <c r="B1" s="1"/>
      <c r="C1" s="1" t="e">
        <f>#REF!</f>
        <v>#REF!</v>
      </c>
      <c r="D1" s="1"/>
      <c r="E1" s="1"/>
      <c r="F1" s="1"/>
      <c r="G1" s="1"/>
      <c r="H1" s="1"/>
      <c r="I1" s="1"/>
      <c r="J1" s="1"/>
      <c r="K1" s="1"/>
      <c r="L1" s="1"/>
      <c r="M1" s="1"/>
      <c r="N1" s="1"/>
      <c r="O1" s="1"/>
      <c r="P1" s="1"/>
      <c r="Q1" s="1"/>
      <c r="R1" s="1"/>
    </row>
    <row r="2" spans="1:18" x14ac:dyDescent="0.25">
      <c r="A2" s="1"/>
      <c r="B2" s="165" t="s">
        <v>185</v>
      </c>
      <c r="C2" s="166"/>
      <c r="D2" s="166"/>
      <c r="E2" s="166"/>
      <c r="F2" s="166"/>
      <c r="G2" s="166"/>
      <c r="H2" s="166"/>
      <c r="I2" s="166"/>
      <c r="J2" s="166"/>
      <c r="K2" s="166"/>
      <c r="L2" s="166"/>
      <c r="M2" s="166"/>
      <c r="N2" s="1"/>
      <c r="O2" s="1"/>
      <c r="P2" s="1"/>
      <c r="Q2" s="1"/>
      <c r="R2" s="1"/>
    </row>
    <row r="3" spans="1:18" x14ac:dyDescent="0.25">
      <c r="A3" s="1"/>
      <c r="B3" s="166"/>
      <c r="C3" s="166"/>
      <c r="D3" s="166"/>
      <c r="E3" s="166"/>
      <c r="F3" s="166"/>
      <c r="G3" s="166"/>
      <c r="H3" s="166"/>
      <c r="I3" s="166"/>
      <c r="J3" s="166"/>
      <c r="K3" s="166"/>
      <c r="L3" s="166"/>
      <c r="M3" s="166"/>
      <c r="N3" s="1"/>
      <c r="O3" s="1"/>
      <c r="P3" s="1"/>
      <c r="Q3" s="1"/>
      <c r="R3" s="1"/>
    </row>
    <row r="4" spans="1:18" x14ac:dyDescent="0.25">
      <c r="A4" s="1"/>
      <c r="B4" s="166"/>
      <c r="C4" s="166"/>
      <c r="D4" s="166"/>
      <c r="E4" s="166"/>
      <c r="F4" s="166"/>
      <c r="G4" s="166"/>
      <c r="H4" s="166"/>
      <c r="I4" s="166"/>
      <c r="J4" s="166"/>
      <c r="K4" s="166"/>
      <c r="L4" s="166"/>
      <c r="M4" s="166"/>
      <c r="N4" s="1"/>
      <c r="O4" s="1"/>
      <c r="P4" s="1"/>
      <c r="Q4" s="1"/>
      <c r="R4" s="1"/>
    </row>
    <row r="5" spans="1:18" x14ac:dyDescent="0.25">
      <c r="A5" s="1"/>
      <c r="B5" s="1"/>
      <c r="C5" s="1"/>
      <c r="D5" s="1"/>
      <c r="E5" s="1"/>
      <c r="F5" s="1"/>
      <c r="G5" s="1"/>
      <c r="H5" s="1"/>
      <c r="I5" s="1"/>
      <c r="J5" s="1"/>
      <c r="K5" s="1"/>
      <c r="L5" s="1"/>
      <c r="M5" s="1"/>
      <c r="N5" s="1"/>
      <c r="O5" s="1"/>
      <c r="P5" s="1"/>
      <c r="Q5" s="1"/>
      <c r="R5" s="1"/>
    </row>
    <row r="6" spans="1:18" ht="15.75" thickBot="1" x14ac:dyDescent="0.3">
      <c r="A6" s="1"/>
      <c r="B6" s="1"/>
      <c r="C6" s="1"/>
      <c r="D6" s="1"/>
      <c r="E6" s="1"/>
      <c r="F6" s="1"/>
      <c r="G6" s="1"/>
      <c r="H6" s="1"/>
      <c r="I6" s="1"/>
      <c r="J6" s="1"/>
      <c r="K6" s="1"/>
      <c r="L6" s="1"/>
      <c r="M6" s="1"/>
      <c r="N6" s="1"/>
      <c r="O6" s="1"/>
      <c r="P6" s="1"/>
      <c r="Q6" s="1"/>
      <c r="R6" s="1"/>
    </row>
    <row r="7" spans="1:18" ht="27" thickBot="1" x14ac:dyDescent="0.3">
      <c r="A7" s="167" t="s">
        <v>167</v>
      </c>
      <c r="B7" s="167"/>
      <c r="C7" s="167"/>
      <c r="D7" s="167"/>
      <c r="E7" s="168"/>
      <c r="F7" s="40" t="s">
        <v>161</v>
      </c>
      <c r="G7" s="17" t="s">
        <v>160</v>
      </c>
      <c r="H7" s="102" t="s">
        <v>1</v>
      </c>
      <c r="I7" s="17" t="s">
        <v>2</v>
      </c>
      <c r="J7" s="158" t="s">
        <v>32</v>
      </c>
      <c r="K7" s="158"/>
      <c r="L7" s="158"/>
      <c r="M7" s="158"/>
      <c r="N7" s="158"/>
      <c r="O7" s="158"/>
      <c r="P7" s="158"/>
      <c r="Q7" s="158"/>
      <c r="R7" s="158"/>
    </row>
    <row r="8" spans="1:18" x14ac:dyDescent="0.25">
      <c r="A8" s="1"/>
      <c r="B8" s="1"/>
      <c r="C8" s="1"/>
      <c r="D8" s="1"/>
      <c r="E8" s="1"/>
      <c r="F8" s="1"/>
      <c r="G8" s="1"/>
      <c r="H8" s="1"/>
      <c r="I8" s="1"/>
      <c r="J8" s="1"/>
      <c r="K8" s="1"/>
      <c r="L8" s="1"/>
      <c r="M8" s="1"/>
      <c r="N8" s="1"/>
      <c r="O8" s="1"/>
      <c r="P8" s="1"/>
      <c r="Q8" s="1"/>
      <c r="R8" s="1"/>
    </row>
    <row r="9" spans="1:18" ht="61.5" customHeight="1" x14ac:dyDescent="0.25">
      <c r="A9" s="125" t="s">
        <v>189</v>
      </c>
      <c r="B9" s="44" t="s">
        <v>168</v>
      </c>
      <c r="C9" s="44"/>
      <c r="D9" s="41"/>
      <c r="E9" s="41"/>
      <c r="F9" s="41"/>
      <c r="G9" s="41"/>
      <c r="H9" s="41"/>
      <c r="I9" s="41"/>
      <c r="J9" s="107"/>
      <c r="K9" s="107"/>
      <c r="L9" s="107"/>
      <c r="M9" s="107"/>
      <c r="N9" s="107"/>
      <c r="O9" s="107"/>
      <c r="P9" s="107"/>
      <c r="Q9" s="107"/>
      <c r="R9" s="109"/>
    </row>
    <row r="10" spans="1:18" ht="48.75" customHeight="1" x14ac:dyDescent="0.25">
      <c r="A10" s="60">
        <v>1</v>
      </c>
      <c r="B10" s="66" t="s">
        <v>169</v>
      </c>
      <c r="C10" s="121">
        <f>D10+0</f>
        <v>10</v>
      </c>
      <c r="D10" s="120" t="str">
        <f>SUBSTITUTE(SUBSTITUTE(SUBSTITUTE(SUBSTITUTE(E10,"4",0),"3",5),"1",15),"2",10)</f>
        <v>10</v>
      </c>
      <c r="E10" s="3">
        <v>2</v>
      </c>
      <c r="F10" s="4"/>
      <c r="G10" s="2"/>
      <c r="H10" s="2"/>
      <c r="I10" s="2"/>
      <c r="J10" s="108"/>
      <c r="K10" s="108"/>
      <c r="L10" s="108"/>
      <c r="M10" s="108"/>
      <c r="N10" s="108"/>
      <c r="O10" s="108"/>
      <c r="P10" s="108"/>
      <c r="Q10" s="108"/>
      <c r="R10" s="110"/>
    </row>
    <row r="11" spans="1:18" ht="47.25" x14ac:dyDescent="0.25">
      <c r="A11" s="60">
        <v>2</v>
      </c>
      <c r="B11" s="66" t="s">
        <v>170</v>
      </c>
      <c r="C11" s="121">
        <f t="shared" ref="C11:C22" si="0">D11+0</f>
        <v>10</v>
      </c>
      <c r="D11" s="3" t="str">
        <f t="shared" ref="D11:D19" si="1">SUBSTITUTE(SUBSTITUTE(SUBSTITUTE(SUBSTITUTE(E11,"4",0),"3",5),"1",15),"2",10)</f>
        <v>10</v>
      </c>
      <c r="E11" s="3">
        <v>2</v>
      </c>
      <c r="F11" s="3"/>
      <c r="G11" s="2"/>
      <c r="H11" s="2"/>
      <c r="I11" s="2"/>
      <c r="J11" s="108"/>
      <c r="K11" s="108"/>
      <c r="L11" s="108"/>
      <c r="M11" s="108"/>
      <c r="N11" s="108"/>
      <c r="O11" s="108"/>
      <c r="P11" s="108"/>
      <c r="Q11" s="108"/>
      <c r="R11" s="110"/>
    </row>
    <row r="12" spans="1:18" ht="63" x14ac:dyDescent="0.25">
      <c r="A12" s="60">
        <v>3</v>
      </c>
      <c r="B12" s="66" t="s">
        <v>172</v>
      </c>
      <c r="C12" s="121">
        <f t="shared" si="0"/>
        <v>10</v>
      </c>
      <c r="D12" s="3" t="str">
        <f>SUBSTITUTE(SUBSTITUTE(SUBSTITUTE(SUBSTITUTE(E12,"4",0),"3",5),"1",15),"2",10)</f>
        <v>10</v>
      </c>
      <c r="E12" s="3">
        <v>2</v>
      </c>
      <c r="F12" s="4"/>
      <c r="G12" s="2"/>
      <c r="H12" s="2"/>
      <c r="I12" s="2"/>
      <c r="J12" s="108"/>
      <c r="K12" s="108"/>
      <c r="L12" s="108"/>
      <c r="M12" s="108"/>
      <c r="N12" s="108"/>
      <c r="O12" s="108"/>
      <c r="P12" s="108"/>
      <c r="Q12" s="108"/>
      <c r="R12" s="110"/>
    </row>
    <row r="13" spans="1:18" ht="105.75" customHeight="1" x14ac:dyDescent="0.25">
      <c r="A13" s="60">
        <v>4</v>
      </c>
      <c r="B13" s="66" t="s">
        <v>173</v>
      </c>
      <c r="C13" s="121">
        <f t="shared" si="0"/>
        <v>15</v>
      </c>
      <c r="D13" s="3" t="str">
        <f t="shared" si="1"/>
        <v>15</v>
      </c>
      <c r="E13" s="3">
        <v>1</v>
      </c>
      <c r="F13" s="3"/>
      <c r="G13" s="2"/>
      <c r="H13" s="2"/>
      <c r="I13" s="2"/>
      <c r="J13" s="108"/>
      <c r="K13" s="108"/>
      <c r="L13" s="108"/>
      <c r="M13" s="108"/>
      <c r="N13" s="108"/>
      <c r="O13" s="108"/>
      <c r="P13" s="108"/>
      <c r="Q13" s="108"/>
      <c r="R13" s="110"/>
    </row>
    <row r="14" spans="1:18" ht="31.5" x14ac:dyDescent="0.25">
      <c r="A14" s="61">
        <v>5</v>
      </c>
      <c r="B14" s="66" t="s">
        <v>174</v>
      </c>
      <c r="C14" s="121">
        <f t="shared" si="0"/>
        <v>15</v>
      </c>
      <c r="D14" s="3" t="str">
        <f>SUBSTITUTE(SUBSTITUTE(SUBSTITUTE(SUBSTITUTE(E14,"4",0),"3",5),"1",15),"2",10)</f>
        <v>15</v>
      </c>
      <c r="E14" s="3">
        <v>1</v>
      </c>
      <c r="F14" s="4"/>
      <c r="G14" s="2"/>
      <c r="H14" s="2"/>
      <c r="I14" s="2"/>
      <c r="J14" s="108"/>
      <c r="K14" s="108"/>
      <c r="L14" s="108"/>
      <c r="M14" s="108"/>
      <c r="N14" s="108"/>
      <c r="O14" s="108"/>
      <c r="P14" s="108"/>
      <c r="Q14" s="108"/>
      <c r="R14" s="110"/>
    </row>
    <row r="15" spans="1:18" ht="78.75" x14ac:dyDescent="0.25">
      <c r="A15" s="60">
        <v>6</v>
      </c>
      <c r="B15" s="66" t="s">
        <v>175</v>
      </c>
      <c r="C15" s="121">
        <f t="shared" si="0"/>
        <v>15</v>
      </c>
      <c r="D15" s="3" t="str">
        <f t="shared" si="1"/>
        <v>15</v>
      </c>
      <c r="E15" s="3">
        <v>1</v>
      </c>
      <c r="F15" s="3"/>
      <c r="G15" s="2"/>
      <c r="H15" s="2"/>
      <c r="I15" s="2"/>
      <c r="J15" s="108"/>
      <c r="K15" s="108"/>
      <c r="L15" s="108"/>
      <c r="M15" s="108"/>
      <c r="N15" s="108"/>
      <c r="O15" s="108"/>
      <c r="P15" s="108"/>
      <c r="Q15" s="108"/>
      <c r="R15" s="110"/>
    </row>
    <row r="16" spans="1:18" ht="63" x14ac:dyDescent="0.25">
      <c r="A16" s="60">
        <v>7</v>
      </c>
      <c r="B16" s="66" t="s">
        <v>176</v>
      </c>
      <c r="C16" s="121">
        <f t="shared" si="0"/>
        <v>15</v>
      </c>
      <c r="D16" s="3" t="str">
        <f>SUBSTITUTE(SUBSTITUTE(SUBSTITUTE(SUBSTITUTE(E16,"4",0),"3",5),"1",15),"2",10)</f>
        <v>15</v>
      </c>
      <c r="E16" s="3">
        <v>1</v>
      </c>
      <c r="F16" s="4"/>
      <c r="G16" s="2"/>
      <c r="H16" s="2"/>
      <c r="I16" s="2"/>
      <c r="J16" s="108"/>
      <c r="K16" s="108"/>
      <c r="L16" s="108"/>
      <c r="M16" s="108"/>
      <c r="N16" s="108"/>
      <c r="O16" s="108"/>
      <c r="P16" s="108"/>
      <c r="Q16" s="108"/>
      <c r="R16" s="110"/>
    </row>
    <row r="17" spans="1:18" ht="47.25" x14ac:dyDescent="0.25">
      <c r="A17" s="60">
        <v>8</v>
      </c>
      <c r="B17" s="66" t="s">
        <v>177</v>
      </c>
      <c r="C17" s="121">
        <f t="shared" si="0"/>
        <v>15</v>
      </c>
      <c r="D17" s="3" t="str">
        <f t="shared" si="1"/>
        <v>15</v>
      </c>
      <c r="E17" s="3">
        <v>1</v>
      </c>
      <c r="F17" s="3"/>
      <c r="G17" s="2"/>
      <c r="H17" s="2"/>
      <c r="I17" s="2"/>
      <c r="J17" s="108"/>
      <c r="K17" s="108"/>
      <c r="L17" s="108"/>
      <c r="M17" s="108"/>
      <c r="N17" s="108"/>
      <c r="O17" s="108"/>
      <c r="P17" s="108"/>
      <c r="Q17" s="108"/>
      <c r="R17" s="110"/>
    </row>
    <row r="18" spans="1:18" ht="47.25" x14ac:dyDescent="0.25">
      <c r="A18" s="60">
        <v>9</v>
      </c>
      <c r="B18" s="66" t="s">
        <v>178</v>
      </c>
      <c r="C18" s="121">
        <f t="shared" si="0"/>
        <v>15</v>
      </c>
      <c r="D18" s="3" t="str">
        <f>SUBSTITUTE(SUBSTITUTE(SUBSTITUTE(SUBSTITUTE(E18,"4",0),"3",5),"1",15),"2",10)</f>
        <v>15</v>
      </c>
      <c r="E18" s="3">
        <v>1</v>
      </c>
      <c r="F18" s="4"/>
      <c r="G18" s="2"/>
      <c r="H18" s="2"/>
      <c r="I18" s="2"/>
      <c r="J18" s="108"/>
      <c r="K18" s="108"/>
      <c r="L18" s="108"/>
      <c r="M18" s="108"/>
      <c r="N18" s="108"/>
      <c r="O18" s="108"/>
      <c r="P18" s="108"/>
      <c r="Q18" s="108"/>
      <c r="R18" s="110"/>
    </row>
    <row r="19" spans="1:18" ht="47.25" x14ac:dyDescent="0.25">
      <c r="A19" s="60">
        <v>10</v>
      </c>
      <c r="B19" s="66" t="s">
        <v>179</v>
      </c>
      <c r="C19" s="121">
        <f t="shared" si="0"/>
        <v>15</v>
      </c>
      <c r="D19" s="3" t="str">
        <f t="shared" si="1"/>
        <v>15</v>
      </c>
      <c r="E19" s="3">
        <v>1</v>
      </c>
      <c r="F19" s="3"/>
      <c r="G19" s="2"/>
      <c r="H19" s="2"/>
      <c r="I19" s="2"/>
      <c r="J19" s="108"/>
      <c r="K19" s="108"/>
      <c r="L19" s="108"/>
      <c r="M19" s="108"/>
      <c r="N19" s="108"/>
      <c r="O19" s="108"/>
      <c r="P19" s="108"/>
      <c r="Q19" s="108"/>
      <c r="R19" s="110"/>
    </row>
    <row r="20" spans="1:18" ht="47.25" x14ac:dyDescent="0.25">
      <c r="A20" s="60">
        <v>11</v>
      </c>
      <c r="B20" s="66" t="s">
        <v>180</v>
      </c>
      <c r="C20" s="121">
        <f t="shared" si="0"/>
        <v>0</v>
      </c>
      <c r="D20" s="3" t="str">
        <f>SUBSTITUTE(SUBSTITUTE(SUBSTITUTE(SUBSTITUTE(E20,"4",0),"3",5),"1",15),"2",10)</f>
        <v>0</v>
      </c>
      <c r="E20" s="3">
        <v>4</v>
      </c>
      <c r="F20" s="4"/>
      <c r="G20" s="2"/>
      <c r="H20" s="2"/>
      <c r="I20" s="2"/>
      <c r="J20" s="108"/>
      <c r="K20" s="108"/>
      <c r="L20" s="108"/>
      <c r="M20" s="108"/>
      <c r="N20" s="108"/>
      <c r="O20" s="108"/>
      <c r="P20" s="108"/>
      <c r="Q20" s="108"/>
      <c r="R20" s="110"/>
    </row>
    <row r="21" spans="1:18" ht="47.25" x14ac:dyDescent="0.25">
      <c r="A21" s="60">
        <v>12</v>
      </c>
      <c r="B21" s="66" t="s">
        <v>181</v>
      </c>
      <c r="C21" s="121">
        <f t="shared" si="0"/>
        <v>10</v>
      </c>
      <c r="D21" s="3" t="str">
        <f t="shared" ref="D21" si="2">SUBSTITUTE(SUBSTITUTE(SUBSTITUTE(SUBSTITUTE(E21,"4",0),"3",5),"1",15),"2",10)</f>
        <v>10</v>
      </c>
      <c r="E21" s="3">
        <v>2</v>
      </c>
      <c r="F21" s="3"/>
      <c r="G21" s="2"/>
      <c r="H21" s="2"/>
      <c r="I21" s="2"/>
      <c r="J21" s="108"/>
      <c r="K21" s="108"/>
      <c r="L21" s="108"/>
      <c r="M21" s="108"/>
      <c r="N21" s="108"/>
      <c r="O21" s="108"/>
      <c r="P21" s="108"/>
      <c r="Q21" s="108"/>
      <c r="R21" s="110"/>
    </row>
    <row r="22" spans="1:18" ht="47.25" x14ac:dyDescent="0.25">
      <c r="A22" s="60">
        <v>13</v>
      </c>
      <c r="B22" s="66" t="s">
        <v>182</v>
      </c>
      <c r="C22" s="121">
        <f t="shared" si="0"/>
        <v>10</v>
      </c>
      <c r="D22" s="3" t="str">
        <f>SUBSTITUTE(SUBSTITUTE(SUBSTITUTE(SUBSTITUTE(E22,"4",0),"3",5),"1",15),"2",10)</f>
        <v>10</v>
      </c>
      <c r="E22" s="3">
        <v>2</v>
      </c>
      <c r="F22" s="4"/>
      <c r="G22" s="2"/>
      <c r="H22" s="2"/>
      <c r="I22" s="2"/>
      <c r="J22" s="108"/>
      <c r="K22" s="108"/>
      <c r="L22" s="108"/>
      <c r="M22" s="108"/>
      <c r="N22" s="108"/>
      <c r="O22" s="108"/>
      <c r="P22" s="108"/>
      <c r="Q22" s="108"/>
      <c r="R22" s="110"/>
    </row>
  </sheetData>
  <mergeCells count="3">
    <mergeCell ref="B2:M4"/>
    <mergeCell ref="A7:E7"/>
    <mergeCell ref="J7:R7"/>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470" r:id="rId4" name="Group Box 86">
              <controlPr defaultSize="0" autoFill="0" autoPict="0">
                <anchor moveWithCells="1">
                  <from>
                    <xdr:col>5</xdr:col>
                    <xdr:colOff>38100</xdr:colOff>
                    <xdr:row>9</xdr:row>
                    <xdr:rowOff>19050</xdr:rowOff>
                  </from>
                  <to>
                    <xdr:col>8</xdr:col>
                    <xdr:colOff>723900</xdr:colOff>
                    <xdr:row>9</xdr:row>
                    <xdr:rowOff>523875</xdr:rowOff>
                  </to>
                </anchor>
              </controlPr>
            </control>
          </mc:Choice>
        </mc:AlternateContent>
        <mc:AlternateContent xmlns:mc="http://schemas.openxmlformats.org/markup-compatibility/2006">
          <mc:Choice Requires="x14">
            <control shapeId="16471" r:id="rId5" name="Group Box 87">
              <controlPr defaultSize="0" autoFill="0" autoPict="0">
                <anchor moveWithCells="1">
                  <from>
                    <xdr:col>5</xdr:col>
                    <xdr:colOff>38100</xdr:colOff>
                    <xdr:row>10</xdr:row>
                    <xdr:rowOff>9525</xdr:rowOff>
                  </from>
                  <to>
                    <xdr:col>8</xdr:col>
                    <xdr:colOff>714375</xdr:colOff>
                    <xdr:row>11</xdr:row>
                    <xdr:rowOff>0</xdr:rowOff>
                  </to>
                </anchor>
              </controlPr>
            </control>
          </mc:Choice>
        </mc:AlternateContent>
        <mc:AlternateContent xmlns:mc="http://schemas.openxmlformats.org/markup-compatibility/2006">
          <mc:Choice Requires="x14">
            <control shapeId="16472" r:id="rId6" name="Option Button 88">
              <controlPr defaultSize="0" autoFill="0" autoLine="0" autoPict="0">
                <anchor moveWithCells="1">
                  <from>
                    <xdr:col>5</xdr:col>
                    <xdr:colOff>114300</xdr:colOff>
                    <xdr:row>10</xdr:row>
                    <xdr:rowOff>66675</xdr:rowOff>
                  </from>
                  <to>
                    <xdr:col>5</xdr:col>
                    <xdr:colOff>619125</xdr:colOff>
                    <xdr:row>10</xdr:row>
                    <xdr:rowOff>190500</xdr:rowOff>
                  </to>
                </anchor>
              </controlPr>
            </control>
          </mc:Choice>
        </mc:AlternateContent>
        <mc:AlternateContent xmlns:mc="http://schemas.openxmlformats.org/markup-compatibility/2006">
          <mc:Choice Requires="x14">
            <control shapeId="16473" r:id="rId7" name="Option Button 89">
              <controlPr defaultSize="0" autoFill="0" autoLine="0" autoPict="0">
                <anchor moveWithCells="1">
                  <from>
                    <xdr:col>6</xdr:col>
                    <xdr:colOff>66675</xdr:colOff>
                    <xdr:row>10</xdr:row>
                    <xdr:rowOff>76200</xdr:rowOff>
                  </from>
                  <to>
                    <xdr:col>6</xdr:col>
                    <xdr:colOff>657225</xdr:colOff>
                    <xdr:row>10</xdr:row>
                    <xdr:rowOff>190500</xdr:rowOff>
                  </to>
                </anchor>
              </controlPr>
            </control>
          </mc:Choice>
        </mc:AlternateContent>
        <mc:AlternateContent xmlns:mc="http://schemas.openxmlformats.org/markup-compatibility/2006">
          <mc:Choice Requires="x14">
            <control shapeId="16474" r:id="rId8" name="Option Button 90">
              <controlPr defaultSize="0" autoFill="0" autoLine="0" autoPict="0">
                <anchor moveWithCells="1">
                  <from>
                    <xdr:col>7</xdr:col>
                    <xdr:colOff>66675</xdr:colOff>
                    <xdr:row>10</xdr:row>
                    <xdr:rowOff>76200</xdr:rowOff>
                  </from>
                  <to>
                    <xdr:col>7</xdr:col>
                    <xdr:colOff>657225</xdr:colOff>
                    <xdr:row>10</xdr:row>
                    <xdr:rowOff>190500</xdr:rowOff>
                  </to>
                </anchor>
              </controlPr>
            </control>
          </mc:Choice>
        </mc:AlternateContent>
        <mc:AlternateContent xmlns:mc="http://schemas.openxmlformats.org/markup-compatibility/2006">
          <mc:Choice Requires="x14">
            <control shapeId="16475" r:id="rId9" name="Option Button 91">
              <controlPr defaultSize="0" autoFill="0" autoLine="0" autoPict="0">
                <anchor moveWithCells="1">
                  <from>
                    <xdr:col>8</xdr:col>
                    <xdr:colOff>66675</xdr:colOff>
                    <xdr:row>10</xdr:row>
                    <xdr:rowOff>95250</xdr:rowOff>
                  </from>
                  <to>
                    <xdr:col>8</xdr:col>
                    <xdr:colOff>676275</xdr:colOff>
                    <xdr:row>10</xdr:row>
                    <xdr:rowOff>190500</xdr:rowOff>
                  </to>
                </anchor>
              </controlPr>
            </control>
          </mc:Choice>
        </mc:AlternateContent>
        <mc:AlternateContent xmlns:mc="http://schemas.openxmlformats.org/markup-compatibility/2006">
          <mc:Choice Requires="x14">
            <control shapeId="16476" r:id="rId10" name="Group Box 92">
              <controlPr defaultSize="0" autoFill="0" autoPict="0">
                <anchor moveWithCells="1">
                  <from>
                    <xdr:col>5</xdr:col>
                    <xdr:colOff>38100</xdr:colOff>
                    <xdr:row>11</xdr:row>
                    <xdr:rowOff>19050</xdr:rowOff>
                  </from>
                  <to>
                    <xdr:col>8</xdr:col>
                    <xdr:colOff>723900</xdr:colOff>
                    <xdr:row>11</xdr:row>
                    <xdr:rowOff>695325</xdr:rowOff>
                  </to>
                </anchor>
              </controlPr>
            </control>
          </mc:Choice>
        </mc:AlternateContent>
        <mc:AlternateContent xmlns:mc="http://schemas.openxmlformats.org/markup-compatibility/2006">
          <mc:Choice Requires="x14">
            <control shapeId="16477" r:id="rId11" name="Group Box 93">
              <controlPr defaultSize="0" autoFill="0" autoPict="0">
                <anchor moveWithCells="1">
                  <from>
                    <xdr:col>5</xdr:col>
                    <xdr:colOff>38100</xdr:colOff>
                    <xdr:row>12</xdr:row>
                    <xdr:rowOff>9525</xdr:rowOff>
                  </from>
                  <to>
                    <xdr:col>8</xdr:col>
                    <xdr:colOff>714375</xdr:colOff>
                    <xdr:row>13</xdr:row>
                    <xdr:rowOff>19050</xdr:rowOff>
                  </to>
                </anchor>
              </controlPr>
            </control>
          </mc:Choice>
        </mc:AlternateContent>
        <mc:AlternateContent xmlns:mc="http://schemas.openxmlformats.org/markup-compatibility/2006">
          <mc:Choice Requires="x14">
            <control shapeId="16478" r:id="rId12" name="Group Box 94">
              <controlPr defaultSize="0" autoFill="0" autoPict="0">
                <anchor moveWithCells="1">
                  <from>
                    <xdr:col>5</xdr:col>
                    <xdr:colOff>38100</xdr:colOff>
                    <xdr:row>13</xdr:row>
                    <xdr:rowOff>19050</xdr:rowOff>
                  </from>
                  <to>
                    <xdr:col>8</xdr:col>
                    <xdr:colOff>723900</xdr:colOff>
                    <xdr:row>13</xdr:row>
                    <xdr:rowOff>190500</xdr:rowOff>
                  </to>
                </anchor>
              </controlPr>
            </control>
          </mc:Choice>
        </mc:AlternateContent>
        <mc:AlternateContent xmlns:mc="http://schemas.openxmlformats.org/markup-compatibility/2006">
          <mc:Choice Requires="x14">
            <control shapeId="16479" r:id="rId13" name="Group Box 95">
              <controlPr defaultSize="0" autoFill="0" autoPict="0">
                <anchor moveWithCells="1">
                  <from>
                    <xdr:col>5</xdr:col>
                    <xdr:colOff>38100</xdr:colOff>
                    <xdr:row>14</xdr:row>
                    <xdr:rowOff>9525</xdr:rowOff>
                  </from>
                  <to>
                    <xdr:col>8</xdr:col>
                    <xdr:colOff>714375</xdr:colOff>
                    <xdr:row>14</xdr:row>
                    <xdr:rowOff>190500</xdr:rowOff>
                  </to>
                </anchor>
              </controlPr>
            </control>
          </mc:Choice>
        </mc:AlternateContent>
        <mc:AlternateContent xmlns:mc="http://schemas.openxmlformats.org/markup-compatibility/2006">
          <mc:Choice Requires="x14">
            <control shapeId="16480" r:id="rId14" name="Group Box 96">
              <controlPr defaultSize="0" autoFill="0" autoPict="0">
                <anchor moveWithCells="1">
                  <from>
                    <xdr:col>5</xdr:col>
                    <xdr:colOff>38100</xdr:colOff>
                    <xdr:row>15</xdr:row>
                    <xdr:rowOff>19050</xdr:rowOff>
                  </from>
                  <to>
                    <xdr:col>8</xdr:col>
                    <xdr:colOff>723900</xdr:colOff>
                    <xdr:row>15</xdr:row>
                    <xdr:rowOff>190500</xdr:rowOff>
                  </to>
                </anchor>
              </controlPr>
            </control>
          </mc:Choice>
        </mc:AlternateContent>
        <mc:AlternateContent xmlns:mc="http://schemas.openxmlformats.org/markup-compatibility/2006">
          <mc:Choice Requires="x14">
            <control shapeId="16481" r:id="rId15" name="Group Box 97">
              <controlPr defaultSize="0" autoFill="0" autoPict="0">
                <anchor moveWithCells="1">
                  <from>
                    <xdr:col>5</xdr:col>
                    <xdr:colOff>38100</xdr:colOff>
                    <xdr:row>16</xdr:row>
                    <xdr:rowOff>9525</xdr:rowOff>
                  </from>
                  <to>
                    <xdr:col>8</xdr:col>
                    <xdr:colOff>714375</xdr:colOff>
                    <xdr:row>16</xdr:row>
                    <xdr:rowOff>190500</xdr:rowOff>
                  </to>
                </anchor>
              </controlPr>
            </control>
          </mc:Choice>
        </mc:AlternateContent>
        <mc:AlternateContent xmlns:mc="http://schemas.openxmlformats.org/markup-compatibility/2006">
          <mc:Choice Requires="x14">
            <control shapeId="16482" r:id="rId16" name="Group Box 98">
              <controlPr defaultSize="0" autoFill="0" autoPict="0">
                <anchor moveWithCells="1">
                  <from>
                    <xdr:col>5</xdr:col>
                    <xdr:colOff>38100</xdr:colOff>
                    <xdr:row>17</xdr:row>
                    <xdr:rowOff>19050</xdr:rowOff>
                  </from>
                  <to>
                    <xdr:col>8</xdr:col>
                    <xdr:colOff>723900</xdr:colOff>
                    <xdr:row>17</xdr:row>
                    <xdr:rowOff>190500</xdr:rowOff>
                  </to>
                </anchor>
              </controlPr>
            </control>
          </mc:Choice>
        </mc:AlternateContent>
        <mc:AlternateContent xmlns:mc="http://schemas.openxmlformats.org/markup-compatibility/2006">
          <mc:Choice Requires="x14">
            <control shapeId="16483" r:id="rId17" name="Group Box 99">
              <controlPr defaultSize="0" autoFill="0" autoPict="0">
                <anchor moveWithCells="1">
                  <from>
                    <xdr:col>5</xdr:col>
                    <xdr:colOff>38100</xdr:colOff>
                    <xdr:row>18</xdr:row>
                    <xdr:rowOff>9525</xdr:rowOff>
                  </from>
                  <to>
                    <xdr:col>8</xdr:col>
                    <xdr:colOff>714375</xdr:colOff>
                    <xdr:row>18</xdr:row>
                    <xdr:rowOff>190500</xdr:rowOff>
                  </to>
                </anchor>
              </controlPr>
            </control>
          </mc:Choice>
        </mc:AlternateContent>
        <mc:AlternateContent xmlns:mc="http://schemas.openxmlformats.org/markup-compatibility/2006">
          <mc:Choice Requires="x14">
            <control shapeId="16484" r:id="rId18" name="Group Box 100">
              <controlPr defaultSize="0" autoFill="0" autoPict="0">
                <anchor moveWithCells="1">
                  <from>
                    <xdr:col>5</xdr:col>
                    <xdr:colOff>38100</xdr:colOff>
                    <xdr:row>19</xdr:row>
                    <xdr:rowOff>19050</xdr:rowOff>
                  </from>
                  <to>
                    <xdr:col>8</xdr:col>
                    <xdr:colOff>723900</xdr:colOff>
                    <xdr:row>19</xdr:row>
                    <xdr:rowOff>190500</xdr:rowOff>
                  </to>
                </anchor>
              </controlPr>
            </control>
          </mc:Choice>
        </mc:AlternateContent>
        <mc:AlternateContent xmlns:mc="http://schemas.openxmlformats.org/markup-compatibility/2006">
          <mc:Choice Requires="x14">
            <control shapeId="16489" r:id="rId19" name="Group Box 105">
              <controlPr defaultSize="0" autoFill="0" autoPict="0">
                <anchor moveWithCells="1">
                  <from>
                    <xdr:col>5</xdr:col>
                    <xdr:colOff>38100</xdr:colOff>
                    <xdr:row>20</xdr:row>
                    <xdr:rowOff>9525</xdr:rowOff>
                  </from>
                  <to>
                    <xdr:col>8</xdr:col>
                    <xdr:colOff>714375</xdr:colOff>
                    <xdr:row>20</xdr:row>
                    <xdr:rowOff>190500</xdr:rowOff>
                  </to>
                </anchor>
              </controlPr>
            </control>
          </mc:Choice>
        </mc:AlternateContent>
        <mc:AlternateContent xmlns:mc="http://schemas.openxmlformats.org/markup-compatibility/2006">
          <mc:Choice Requires="x14">
            <control shapeId="16490" r:id="rId20" name="Group Box 106">
              <controlPr defaultSize="0" autoFill="0" autoPict="0">
                <anchor moveWithCells="1">
                  <from>
                    <xdr:col>5</xdr:col>
                    <xdr:colOff>38100</xdr:colOff>
                    <xdr:row>21</xdr:row>
                    <xdr:rowOff>19050</xdr:rowOff>
                  </from>
                  <to>
                    <xdr:col>8</xdr:col>
                    <xdr:colOff>723900</xdr:colOff>
                    <xdr:row>21</xdr:row>
                    <xdr:rowOff>190500</xdr:rowOff>
                  </to>
                </anchor>
              </controlPr>
            </control>
          </mc:Choice>
        </mc:AlternateContent>
        <mc:AlternateContent xmlns:mc="http://schemas.openxmlformats.org/markup-compatibility/2006">
          <mc:Choice Requires="x14">
            <control shapeId="16491" r:id="rId21" name="Option Button 107">
              <controlPr defaultSize="0" autoFill="0" autoLine="0" autoPict="0">
                <anchor moveWithCells="1">
                  <from>
                    <xdr:col>5</xdr:col>
                    <xdr:colOff>104775</xdr:colOff>
                    <xdr:row>9</xdr:row>
                    <xdr:rowOff>95250</xdr:rowOff>
                  </from>
                  <to>
                    <xdr:col>5</xdr:col>
                    <xdr:colOff>695325</xdr:colOff>
                    <xdr:row>9</xdr:row>
                    <xdr:rowOff>190500</xdr:rowOff>
                  </to>
                </anchor>
              </controlPr>
            </control>
          </mc:Choice>
        </mc:AlternateContent>
        <mc:AlternateContent xmlns:mc="http://schemas.openxmlformats.org/markup-compatibility/2006">
          <mc:Choice Requires="x14">
            <control shapeId="16492" r:id="rId22" name="Option Button 108">
              <controlPr defaultSize="0" autoFill="0" autoLine="0" autoPict="0">
                <anchor moveWithCells="1">
                  <from>
                    <xdr:col>6</xdr:col>
                    <xdr:colOff>95250</xdr:colOff>
                    <xdr:row>9</xdr:row>
                    <xdr:rowOff>66675</xdr:rowOff>
                  </from>
                  <to>
                    <xdr:col>6</xdr:col>
                    <xdr:colOff>704850</xdr:colOff>
                    <xdr:row>9</xdr:row>
                    <xdr:rowOff>190500</xdr:rowOff>
                  </to>
                </anchor>
              </controlPr>
            </control>
          </mc:Choice>
        </mc:AlternateContent>
        <mc:AlternateContent xmlns:mc="http://schemas.openxmlformats.org/markup-compatibility/2006">
          <mc:Choice Requires="x14">
            <control shapeId="16493" r:id="rId23" name="Option Button 109">
              <controlPr defaultSize="0" autoFill="0" autoLine="0" autoPict="0">
                <anchor moveWithCells="1">
                  <from>
                    <xdr:col>7</xdr:col>
                    <xdr:colOff>104775</xdr:colOff>
                    <xdr:row>9</xdr:row>
                    <xdr:rowOff>66675</xdr:rowOff>
                  </from>
                  <to>
                    <xdr:col>7</xdr:col>
                    <xdr:colOff>695325</xdr:colOff>
                    <xdr:row>9</xdr:row>
                    <xdr:rowOff>190500</xdr:rowOff>
                  </to>
                </anchor>
              </controlPr>
            </control>
          </mc:Choice>
        </mc:AlternateContent>
        <mc:AlternateContent xmlns:mc="http://schemas.openxmlformats.org/markup-compatibility/2006">
          <mc:Choice Requires="x14">
            <control shapeId="16494" r:id="rId24" name="Option Button 110">
              <controlPr defaultSize="0" autoFill="0" autoLine="0" autoPict="0">
                <anchor moveWithCells="1">
                  <from>
                    <xdr:col>8</xdr:col>
                    <xdr:colOff>104775</xdr:colOff>
                    <xdr:row>9</xdr:row>
                    <xdr:rowOff>66675</xdr:rowOff>
                  </from>
                  <to>
                    <xdr:col>8</xdr:col>
                    <xdr:colOff>666750</xdr:colOff>
                    <xdr:row>9</xdr:row>
                    <xdr:rowOff>190500</xdr:rowOff>
                  </to>
                </anchor>
              </controlPr>
            </control>
          </mc:Choice>
        </mc:AlternateContent>
        <mc:AlternateContent xmlns:mc="http://schemas.openxmlformats.org/markup-compatibility/2006">
          <mc:Choice Requires="x14">
            <control shapeId="16495" r:id="rId25" name="Option Button 111">
              <controlPr defaultSize="0" autoFill="0" autoLine="0" autoPict="0">
                <anchor moveWithCells="1">
                  <from>
                    <xdr:col>5</xdr:col>
                    <xdr:colOff>114300</xdr:colOff>
                    <xdr:row>11</xdr:row>
                    <xdr:rowOff>104775</xdr:rowOff>
                  </from>
                  <to>
                    <xdr:col>5</xdr:col>
                    <xdr:colOff>609600</xdr:colOff>
                    <xdr:row>11</xdr:row>
                    <xdr:rowOff>190500</xdr:rowOff>
                  </to>
                </anchor>
              </controlPr>
            </control>
          </mc:Choice>
        </mc:AlternateContent>
        <mc:AlternateContent xmlns:mc="http://schemas.openxmlformats.org/markup-compatibility/2006">
          <mc:Choice Requires="x14">
            <control shapeId="16496" r:id="rId26" name="Option Button 112">
              <controlPr defaultSize="0" autoFill="0" autoLine="0" autoPict="0">
                <anchor moveWithCells="1">
                  <from>
                    <xdr:col>6</xdr:col>
                    <xdr:colOff>104775</xdr:colOff>
                    <xdr:row>11</xdr:row>
                    <xdr:rowOff>76200</xdr:rowOff>
                  </from>
                  <to>
                    <xdr:col>6</xdr:col>
                    <xdr:colOff>695325</xdr:colOff>
                    <xdr:row>11</xdr:row>
                    <xdr:rowOff>190500</xdr:rowOff>
                  </to>
                </anchor>
              </controlPr>
            </control>
          </mc:Choice>
        </mc:AlternateContent>
        <mc:AlternateContent xmlns:mc="http://schemas.openxmlformats.org/markup-compatibility/2006">
          <mc:Choice Requires="x14">
            <control shapeId="16497" r:id="rId27" name="Option Button 113">
              <controlPr defaultSize="0" autoFill="0" autoLine="0" autoPict="0">
                <anchor moveWithCells="1">
                  <from>
                    <xdr:col>7</xdr:col>
                    <xdr:colOff>76200</xdr:colOff>
                    <xdr:row>11</xdr:row>
                    <xdr:rowOff>76200</xdr:rowOff>
                  </from>
                  <to>
                    <xdr:col>7</xdr:col>
                    <xdr:colOff>704850</xdr:colOff>
                    <xdr:row>11</xdr:row>
                    <xdr:rowOff>190500</xdr:rowOff>
                  </to>
                </anchor>
              </controlPr>
            </control>
          </mc:Choice>
        </mc:AlternateContent>
        <mc:AlternateContent xmlns:mc="http://schemas.openxmlformats.org/markup-compatibility/2006">
          <mc:Choice Requires="x14">
            <control shapeId="16498" r:id="rId28" name="Option Button 114">
              <controlPr defaultSize="0" autoFill="0" autoLine="0" autoPict="0">
                <anchor moveWithCells="1">
                  <from>
                    <xdr:col>8</xdr:col>
                    <xdr:colOff>66675</xdr:colOff>
                    <xdr:row>11</xdr:row>
                    <xdr:rowOff>95250</xdr:rowOff>
                  </from>
                  <to>
                    <xdr:col>8</xdr:col>
                    <xdr:colOff>676275</xdr:colOff>
                    <xdr:row>11</xdr:row>
                    <xdr:rowOff>190500</xdr:rowOff>
                  </to>
                </anchor>
              </controlPr>
            </control>
          </mc:Choice>
        </mc:AlternateContent>
        <mc:AlternateContent xmlns:mc="http://schemas.openxmlformats.org/markup-compatibility/2006">
          <mc:Choice Requires="x14">
            <control shapeId="16499" r:id="rId29" name="Option Button 115">
              <controlPr defaultSize="0" autoFill="0" autoLine="0" autoPict="0">
                <anchor moveWithCells="1">
                  <from>
                    <xdr:col>5</xdr:col>
                    <xdr:colOff>76200</xdr:colOff>
                    <xdr:row>12</xdr:row>
                    <xdr:rowOff>104775</xdr:rowOff>
                  </from>
                  <to>
                    <xdr:col>5</xdr:col>
                    <xdr:colOff>676275</xdr:colOff>
                    <xdr:row>12</xdr:row>
                    <xdr:rowOff>190500</xdr:rowOff>
                  </to>
                </anchor>
              </controlPr>
            </control>
          </mc:Choice>
        </mc:AlternateContent>
        <mc:AlternateContent xmlns:mc="http://schemas.openxmlformats.org/markup-compatibility/2006">
          <mc:Choice Requires="x14">
            <control shapeId="16500" r:id="rId30" name="Option Button 116">
              <controlPr defaultSize="0" autoFill="0" autoLine="0" autoPict="0">
                <anchor moveWithCells="1">
                  <from>
                    <xdr:col>6</xdr:col>
                    <xdr:colOff>95250</xdr:colOff>
                    <xdr:row>12</xdr:row>
                    <xdr:rowOff>38100</xdr:rowOff>
                  </from>
                  <to>
                    <xdr:col>6</xdr:col>
                    <xdr:colOff>666750</xdr:colOff>
                    <xdr:row>12</xdr:row>
                    <xdr:rowOff>190500</xdr:rowOff>
                  </to>
                </anchor>
              </controlPr>
            </control>
          </mc:Choice>
        </mc:AlternateContent>
        <mc:AlternateContent xmlns:mc="http://schemas.openxmlformats.org/markup-compatibility/2006">
          <mc:Choice Requires="x14">
            <control shapeId="16501" r:id="rId31" name="Option Button 117">
              <controlPr defaultSize="0" autoFill="0" autoLine="0" autoPict="0">
                <anchor moveWithCells="1">
                  <from>
                    <xdr:col>7</xdr:col>
                    <xdr:colOff>28575</xdr:colOff>
                    <xdr:row>12</xdr:row>
                    <xdr:rowOff>66675</xdr:rowOff>
                  </from>
                  <to>
                    <xdr:col>7</xdr:col>
                    <xdr:colOff>647700</xdr:colOff>
                    <xdr:row>12</xdr:row>
                    <xdr:rowOff>190500</xdr:rowOff>
                  </to>
                </anchor>
              </controlPr>
            </control>
          </mc:Choice>
        </mc:AlternateContent>
        <mc:AlternateContent xmlns:mc="http://schemas.openxmlformats.org/markup-compatibility/2006">
          <mc:Choice Requires="x14">
            <control shapeId="16502" r:id="rId32" name="Option Button 118">
              <controlPr defaultSize="0" autoFill="0" autoLine="0" autoPict="0">
                <anchor moveWithCells="1">
                  <from>
                    <xdr:col>8</xdr:col>
                    <xdr:colOff>66675</xdr:colOff>
                    <xdr:row>12</xdr:row>
                    <xdr:rowOff>114300</xdr:rowOff>
                  </from>
                  <to>
                    <xdr:col>8</xdr:col>
                    <xdr:colOff>676275</xdr:colOff>
                    <xdr:row>12</xdr:row>
                    <xdr:rowOff>190500</xdr:rowOff>
                  </to>
                </anchor>
              </controlPr>
            </control>
          </mc:Choice>
        </mc:AlternateContent>
        <mc:AlternateContent xmlns:mc="http://schemas.openxmlformats.org/markup-compatibility/2006">
          <mc:Choice Requires="x14">
            <control shapeId="16503" r:id="rId33" name="Option Button 119">
              <controlPr defaultSize="0" autoFill="0" autoLine="0" autoPict="0">
                <anchor moveWithCells="1">
                  <from>
                    <xdr:col>5</xdr:col>
                    <xdr:colOff>76200</xdr:colOff>
                    <xdr:row>13</xdr:row>
                    <xdr:rowOff>47625</xdr:rowOff>
                  </from>
                  <to>
                    <xdr:col>5</xdr:col>
                    <xdr:colOff>666750</xdr:colOff>
                    <xdr:row>13</xdr:row>
                    <xdr:rowOff>190500</xdr:rowOff>
                  </to>
                </anchor>
              </controlPr>
            </control>
          </mc:Choice>
        </mc:AlternateContent>
        <mc:AlternateContent xmlns:mc="http://schemas.openxmlformats.org/markup-compatibility/2006">
          <mc:Choice Requires="x14">
            <control shapeId="16504" r:id="rId34" name="Option Button 120">
              <controlPr defaultSize="0" autoFill="0" autoLine="0" autoPict="0">
                <anchor moveWithCells="1">
                  <from>
                    <xdr:col>6</xdr:col>
                    <xdr:colOff>47625</xdr:colOff>
                    <xdr:row>13</xdr:row>
                    <xdr:rowOff>38100</xdr:rowOff>
                  </from>
                  <to>
                    <xdr:col>6</xdr:col>
                    <xdr:colOff>704850</xdr:colOff>
                    <xdr:row>13</xdr:row>
                    <xdr:rowOff>190500</xdr:rowOff>
                  </to>
                </anchor>
              </controlPr>
            </control>
          </mc:Choice>
        </mc:AlternateContent>
        <mc:AlternateContent xmlns:mc="http://schemas.openxmlformats.org/markup-compatibility/2006">
          <mc:Choice Requires="x14">
            <control shapeId="16505" r:id="rId35" name="Option Button 121">
              <controlPr defaultSize="0" autoFill="0" autoLine="0" autoPict="0">
                <anchor moveWithCells="1">
                  <from>
                    <xdr:col>7</xdr:col>
                    <xdr:colOff>76200</xdr:colOff>
                    <xdr:row>13</xdr:row>
                    <xdr:rowOff>38100</xdr:rowOff>
                  </from>
                  <to>
                    <xdr:col>7</xdr:col>
                    <xdr:colOff>714375</xdr:colOff>
                    <xdr:row>13</xdr:row>
                    <xdr:rowOff>190500</xdr:rowOff>
                  </to>
                </anchor>
              </controlPr>
            </control>
          </mc:Choice>
        </mc:AlternateContent>
        <mc:AlternateContent xmlns:mc="http://schemas.openxmlformats.org/markup-compatibility/2006">
          <mc:Choice Requires="x14">
            <control shapeId="16506" r:id="rId36" name="Option Button 122">
              <controlPr defaultSize="0" autoFill="0" autoLine="0" autoPict="0">
                <anchor moveWithCells="1">
                  <from>
                    <xdr:col>8</xdr:col>
                    <xdr:colOff>104775</xdr:colOff>
                    <xdr:row>13</xdr:row>
                    <xdr:rowOff>47625</xdr:rowOff>
                  </from>
                  <to>
                    <xdr:col>8</xdr:col>
                    <xdr:colOff>714375</xdr:colOff>
                    <xdr:row>13</xdr:row>
                    <xdr:rowOff>190500</xdr:rowOff>
                  </to>
                </anchor>
              </controlPr>
            </control>
          </mc:Choice>
        </mc:AlternateContent>
        <mc:AlternateContent xmlns:mc="http://schemas.openxmlformats.org/markup-compatibility/2006">
          <mc:Choice Requires="x14">
            <control shapeId="16507" r:id="rId37" name="Option Button 123">
              <controlPr defaultSize="0" autoFill="0" autoLine="0" autoPict="0">
                <anchor moveWithCells="1">
                  <from>
                    <xdr:col>5</xdr:col>
                    <xdr:colOff>95250</xdr:colOff>
                    <xdr:row>14</xdr:row>
                    <xdr:rowOff>104775</xdr:rowOff>
                  </from>
                  <to>
                    <xdr:col>5</xdr:col>
                    <xdr:colOff>676275</xdr:colOff>
                    <xdr:row>14</xdr:row>
                    <xdr:rowOff>190500</xdr:rowOff>
                  </to>
                </anchor>
              </controlPr>
            </control>
          </mc:Choice>
        </mc:AlternateContent>
        <mc:AlternateContent xmlns:mc="http://schemas.openxmlformats.org/markup-compatibility/2006">
          <mc:Choice Requires="x14">
            <control shapeId="16508" r:id="rId38" name="Option Button 124">
              <controlPr defaultSize="0" autoFill="0" autoLine="0" autoPict="0">
                <anchor moveWithCells="1">
                  <from>
                    <xdr:col>6</xdr:col>
                    <xdr:colOff>76200</xdr:colOff>
                    <xdr:row>14</xdr:row>
                    <xdr:rowOff>76200</xdr:rowOff>
                  </from>
                  <to>
                    <xdr:col>6</xdr:col>
                    <xdr:colOff>666750</xdr:colOff>
                    <xdr:row>14</xdr:row>
                    <xdr:rowOff>190500</xdr:rowOff>
                  </to>
                </anchor>
              </controlPr>
            </control>
          </mc:Choice>
        </mc:AlternateContent>
        <mc:AlternateContent xmlns:mc="http://schemas.openxmlformats.org/markup-compatibility/2006">
          <mc:Choice Requires="x14">
            <control shapeId="16509" r:id="rId39" name="Option Button 125">
              <controlPr defaultSize="0" autoFill="0" autoLine="0" autoPict="0">
                <anchor moveWithCells="1">
                  <from>
                    <xdr:col>7</xdr:col>
                    <xdr:colOff>47625</xdr:colOff>
                    <xdr:row>14</xdr:row>
                    <xdr:rowOff>76200</xdr:rowOff>
                  </from>
                  <to>
                    <xdr:col>7</xdr:col>
                    <xdr:colOff>714375</xdr:colOff>
                    <xdr:row>14</xdr:row>
                    <xdr:rowOff>190500</xdr:rowOff>
                  </to>
                </anchor>
              </controlPr>
            </control>
          </mc:Choice>
        </mc:AlternateContent>
        <mc:AlternateContent xmlns:mc="http://schemas.openxmlformats.org/markup-compatibility/2006">
          <mc:Choice Requires="x14">
            <control shapeId="16510" r:id="rId40" name="Option Button 126">
              <controlPr defaultSize="0" autoFill="0" autoLine="0" autoPict="0">
                <anchor moveWithCells="1">
                  <from>
                    <xdr:col>8</xdr:col>
                    <xdr:colOff>95250</xdr:colOff>
                    <xdr:row>14</xdr:row>
                    <xdr:rowOff>47625</xdr:rowOff>
                  </from>
                  <to>
                    <xdr:col>8</xdr:col>
                    <xdr:colOff>714375</xdr:colOff>
                    <xdr:row>14</xdr:row>
                    <xdr:rowOff>190500</xdr:rowOff>
                  </to>
                </anchor>
              </controlPr>
            </control>
          </mc:Choice>
        </mc:AlternateContent>
        <mc:AlternateContent xmlns:mc="http://schemas.openxmlformats.org/markup-compatibility/2006">
          <mc:Choice Requires="x14">
            <control shapeId="16511" r:id="rId41" name="Option Button 127">
              <controlPr defaultSize="0" autoFill="0" autoLine="0" autoPict="0">
                <anchor moveWithCells="1">
                  <from>
                    <xdr:col>5</xdr:col>
                    <xdr:colOff>114300</xdr:colOff>
                    <xdr:row>15</xdr:row>
                    <xdr:rowOff>76200</xdr:rowOff>
                  </from>
                  <to>
                    <xdr:col>5</xdr:col>
                    <xdr:colOff>742950</xdr:colOff>
                    <xdr:row>15</xdr:row>
                    <xdr:rowOff>190500</xdr:rowOff>
                  </to>
                </anchor>
              </controlPr>
            </control>
          </mc:Choice>
        </mc:AlternateContent>
        <mc:AlternateContent xmlns:mc="http://schemas.openxmlformats.org/markup-compatibility/2006">
          <mc:Choice Requires="x14">
            <control shapeId="16512" r:id="rId42" name="Option Button 128">
              <controlPr defaultSize="0" autoFill="0" autoLine="0" autoPict="0">
                <anchor moveWithCells="1">
                  <from>
                    <xdr:col>6</xdr:col>
                    <xdr:colOff>57150</xdr:colOff>
                    <xdr:row>15</xdr:row>
                    <xdr:rowOff>57150</xdr:rowOff>
                  </from>
                  <to>
                    <xdr:col>6</xdr:col>
                    <xdr:colOff>657225</xdr:colOff>
                    <xdr:row>15</xdr:row>
                    <xdr:rowOff>190500</xdr:rowOff>
                  </to>
                </anchor>
              </controlPr>
            </control>
          </mc:Choice>
        </mc:AlternateContent>
        <mc:AlternateContent xmlns:mc="http://schemas.openxmlformats.org/markup-compatibility/2006">
          <mc:Choice Requires="x14">
            <control shapeId="16513" r:id="rId43" name="Option Button 129">
              <controlPr defaultSize="0" autoFill="0" autoLine="0" autoPict="0">
                <anchor moveWithCells="1">
                  <from>
                    <xdr:col>7</xdr:col>
                    <xdr:colOff>76200</xdr:colOff>
                    <xdr:row>15</xdr:row>
                    <xdr:rowOff>114300</xdr:rowOff>
                  </from>
                  <to>
                    <xdr:col>7</xdr:col>
                    <xdr:colOff>666750</xdr:colOff>
                    <xdr:row>15</xdr:row>
                    <xdr:rowOff>190500</xdr:rowOff>
                  </to>
                </anchor>
              </controlPr>
            </control>
          </mc:Choice>
        </mc:AlternateContent>
        <mc:AlternateContent xmlns:mc="http://schemas.openxmlformats.org/markup-compatibility/2006">
          <mc:Choice Requires="x14">
            <control shapeId="16514" r:id="rId44" name="Option Button 130">
              <controlPr defaultSize="0" autoFill="0" autoLine="0" autoPict="0">
                <anchor moveWithCells="1">
                  <from>
                    <xdr:col>5</xdr:col>
                    <xdr:colOff>104775</xdr:colOff>
                    <xdr:row>16</xdr:row>
                    <xdr:rowOff>66675</xdr:rowOff>
                  </from>
                  <to>
                    <xdr:col>5</xdr:col>
                    <xdr:colOff>676275</xdr:colOff>
                    <xdr:row>16</xdr:row>
                    <xdr:rowOff>190500</xdr:rowOff>
                  </to>
                </anchor>
              </controlPr>
            </control>
          </mc:Choice>
        </mc:AlternateContent>
        <mc:AlternateContent xmlns:mc="http://schemas.openxmlformats.org/markup-compatibility/2006">
          <mc:Choice Requires="x14">
            <control shapeId="16515" r:id="rId45" name="Option Button 131">
              <controlPr defaultSize="0" autoFill="0" autoLine="0" autoPict="0">
                <anchor moveWithCells="1">
                  <from>
                    <xdr:col>6</xdr:col>
                    <xdr:colOff>28575</xdr:colOff>
                    <xdr:row>16</xdr:row>
                    <xdr:rowOff>28575</xdr:rowOff>
                  </from>
                  <to>
                    <xdr:col>6</xdr:col>
                    <xdr:colOff>695325</xdr:colOff>
                    <xdr:row>16</xdr:row>
                    <xdr:rowOff>190500</xdr:rowOff>
                  </to>
                </anchor>
              </controlPr>
            </control>
          </mc:Choice>
        </mc:AlternateContent>
        <mc:AlternateContent xmlns:mc="http://schemas.openxmlformats.org/markup-compatibility/2006">
          <mc:Choice Requires="x14">
            <control shapeId="16516" r:id="rId46" name="Option Button 132">
              <controlPr defaultSize="0" autoFill="0" autoLine="0" autoPict="0">
                <anchor moveWithCells="1">
                  <from>
                    <xdr:col>7</xdr:col>
                    <xdr:colOff>66675</xdr:colOff>
                    <xdr:row>16</xdr:row>
                    <xdr:rowOff>47625</xdr:rowOff>
                  </from>
                  <to>
                    <xdr:col>7</xdr:col>
                    <xdr:colOff>666750</xdr:colOff>
                    <xdr:row>16</xdr:row>
                    <xdr:rowOff>190500</xdr:rowOff>
                  </to>
                </anchor>
              </controlPr>
            </control>
          </mc:Choice>
        </mc:AlternateContent>
        <mc:AlternateContent xmlns:mc="http://schemas.openxmlformats.org/markup-compatibility/2006">
          <mc:Choice Requires="x14">
            <control shapeId="16517" r:id="rId47" name="Option Button 133">
              <controlPr defaultSize="0" autoFill="0" autoLine="0" autoPict="0">
                <anchor moveWithCells="1">
                  <from>
                    <xdr:col>8</xdr:col>
                    <xdr:colOff>95250</xdr:colOff>
                    <xdr:row>16</xdr:row>
                    <xdr:rowOff>95250</xdr:rowOff>
                  </from>
                  <to>
                    <xdr:col>8</xdr:col>
                    <xdr:colOff>666750</xdr:colOff>
                    <xdr:row>16</xdr:row>
                    <xdr:rowOff>190500</xdr:rowOff>
                  </to>
                </anchor>
              </controlPr>
            </control>
          </mc:Choice>
        </mc:AlternateContent>
        <mc:AlternateContent xmlns:mc="http://schemas.openxmlformats.org/markup-compatibility/2006">
          <mc:Choice Requires="x14">
            <control shapeId="16518" r:id="rId48" name="Option Button 134">
              <controlPr defaultSize="0" autoFill="0" autoLine="0" autoPict="0">
                <anchor moveWithCells="1">
                  <from>
                    <xdr:col>5</xdr:col>
                    <xdr:colOff>114300</xdr:colOff>
                    <xdr:row>17</xdr:row>
                    <xdr:rowOff>38100</xdr:rowOff>
                  </from>
                  <to>
                    <xdr:col>5</xdr:col>
                    <xdr:colOff>704850</xdr:colOff>
                    <xdr:row>17</xdr:row>
                    <xdr:rowOff>190500</xdr:rowOff>
                  </to>
                </anchor>
              </controlPr>
            </control>
          </mc:Choice>
        </mc:AlternateContent>
        <mc:AlternateContent xmlns:mc="http://schemas.openxmlformats.org/markup-compatibility/2006">
          <mc:Choice Requires="x14">
            <control shapeId="16519" r:id="rId49" name="Option Button 135">
              <controlPr defaultSize="0" autoFill="0" autoLine="0" autoPict="0">
                <anchor moveWithCells="1">
                  <from>
                    <xdr:col>6</xdr:col>
                    <xdr:colOff>95250</xdr:colOff>
                    <xdr:row>17</xdr:row>
                    <xdr:rowOff>76200</xdr:rowOff>
                  </from>
                  <to>
                    <xdr:col>6</xdr:col>
                    <xdr:colOff>695325</xdr:colOff>
                    <xdr:row>17</xdr:row>
                    <xdr:rowOff>190500</xdr:rowOff>
                  </to>
                </anchor>
              </controlPr>
            </control>
          </mc:Choice>
        </mc:AlternateContent>
        <mc:AlternateContent xmlns:mc="http://schemas.openxmlformats.org/markup-compatibility/2006">
          <mc:Choice Requires="x14">
            <control shapeId="16520" r:id="rId50" name="Option Button 136">
              <controlPr defaultSize="0" autoFill="0" autoLine="0" autoPict="0">
                <anchor moveWithCells="1">
                  <from>
                    <xdr:col>7</xdr:col>
                    <xdr:colOff>66675</xdr:colOff>
                    <xdr:row>17</xdr:row>
                    <xdr:rowOff>66675</xdr:rowOff>
                  </from>
                  <to>
                    <xdr:col>7</xdr:col>
                    <xdr:colOff>647700</xdr:colOff>
                    <xdr:row>17</xdr:row>
                    <xdr:rowOff>190500</xdr:rowOff>
                  </to>
                </anchor>
              </controlPr>
            </control>
          </mc:Choice>
        </mc:AlternateContent>
        <mc:AlternateContent xmlns:mc="http://schemas.openxmlformats.org/markup-compatibility/2006">
          <mc:Choice Requires="x14">
            <control shapeId="16521" r:id="rId51" name="Option Button 137">
              <controlPr defaultSize="0" autoFill="0" autoLine="0" autoPict="0">
                <anchor moveWithCells="1">
                  <from>
                    <xdr:col>8</xdr:col>
                    <xdr:colOff>47625</xdr:colOff>
                    <xdr:row>17</xdr:row>
                    <xdr:rowOff>47625</xdr:rowOff>
                  </from>
                  <to>
                    <xdr:col>8</xdr:col>
                    <xdr:colOff>647700</xdr:colOff>
                    <xdr:row>17</xdr:row>
                    <xdr:rowOff>190500</xdr:rowOff>
                  </to>
                </anchor>
              </controlPr>
            </control>
          </mc:Choice>
        </mc:AlternateContent>
        <mc:AlternateContent xmlns:mc="http://schemas.openxmlformats.org/markup-compatibility/2006">
          <mc:Choice Requires="x14">
            <control shapeId="16522" r:id="rId52" name="Option Button 138">
              <controlPr defaultSize="0" autoFill="0" autoLine="0" autoPict="0">
                <anchor moveWithCells="1">
                  <from>
                    <xdr:col>5</xdr:col>
                    <xdr:colOff>142875</xdr:colOff>
                    <xdr:row>18</xdr:row>
                    <xdr:rowOff>76200</xdr:rowOff>
                  </from>
                  <to>
                    <xdr:col>5</xdr:col>
                    <xdr:colOff>647700</xdr:colOff>
                    <xdr:row>18</xdr:row>
                    <xdr:rowOff>190500</xdr:rowOff>
                  </to>
                </anchor>
              </controlPr>
            </control>
          </mc:Choice>
        </mc:AlternateContent>
        <mc:AlternateContent xmlns:mc="http://schemas.openxmlformats.org/markup-compatibility/2006">
          <mc:Choice Requires="x14">
            <control shapeId="16523" r:id="rId53" name="Option Button 139">
              <controlPr defaultSize="0" autoFill="0" autoLine="0" autoPict="0">
                <anchor moveWithCells="1">
                  <from>
                    <xdr:col>6</xdr:col>
                    <xdr:colOff>104775</xdr:colOff>
                    <xdr:row>18</xdr:row>
                    <xdr:rowOff>38100</xdr:rowOff>
                  </from>
                  <to>
                    <xdr:col>6</xdr:col>
                    <xdr:colOff>695325</xdr:colOff>
                    <xdr:row>18</xdr:row>
                    <xdr:rowOff>190500</xdr:rowOff>
                  </to>
                </anchor>
              </controlPr>
            </control>
          </mc:Choice>
        </mc:AlternateContent>
        <mc:AlternateContent xmlns:mc="http://schemas.openxmlformats.org/markup-compatibility/2006">
          <mc:Choice Requires="x14">
            <control shapeId="16524" r:id="rId54" name="Option Button 140">
              <controlPr defaultSize="0" autoFill="0" autoLine="0" autoPict="0">
                <anchor moveWithCells="1">
                  <from>
                    <xdr:col>7</xdr:col>
                    <xdr:colOff>104775</xdr:colOff>
                    <xdr:row>18</xdr:row>
                    <xdr:rowOff>38100</xdr:rowOff>
                  </from>
                  <to>
                    <xdr:col>7</xdr:col>
                    <xdr:colOff>704850</xdr:colOff>
                    <xdr:row>18</xdr:row>
                    <xdr:rowOff>190500</xdr:rowOff>
                  </to>
                </anchor>
              </controlPr>
            </control>
          </mc:Choice>
        </mc:AlternateContent>
        <mc:AlternateContent xmlns:mc="http://schemas.openxmlformats.org/markup-compatibility/2006">
          <mc:Choice Requires="x14">
            <control shapeId="16525" r:id="rId55" name="Option Button 141">
              <controlPr defaultSize="0" autoFill="0" autoLine="0" autoPict="0">
                <anchor moveWithCells="1">
                  <from>
                    <xdr:col>8</xdr:col>
                    <xdr:colOff>76200</xdr:colOff>
                    <xdr:row>18</xdr:row>
                    <xdr:rowOff>38100</xdr:rowOff>
                  </from>
                  <to>
                    <xdr:col>8</xdr:col>
                    <xdr:colOff>676275</xdr:colOff>
                    <xdr:row>18</xdr:row>
                    <xdr:rowOff>190500</xdr:rowOff>
                  </to>
                </anchor>
              </controlPr>
            </control>
          </mc:Choice>
        </mc:AlternateContent>
        <mc:AlternateContent xmlns:mc="http://schemas.openxmlformats.org/markup-compatibility/2006">
          <mc:Choice Requires="x14">
            <control shapeId="16526" r:id="rId56" name="Option Button 142">
              <controlPr defaultSize="0" autoFill="0" autoLine="0" autoPict="0">
                <anchor moveWithCells="1">
                  <from>
                    <xdr:col>5</xdr:col>
                    <xdr:colOff>104775</xdr:colOff>
                    <xdr:row>19</xdr:row>
                    <xdr:rowOff>76200</xdr:rowOff>
                  </from>
                  <to>
                    <xdr:col>5</xdr:col>
                    <xdr:colOff>704850</xdr:colOff>
                    <xdr:row>19</xdr:row>
                    <xdr:rowOff>190500</xdr:rowOff>
                  </to>
                </anchor>
              </controlPr>
            </control>
          </mc:Choice>
        </mc:AlternateContent>
        <mc:AlternateContent xmlns:mc="http://schemas.openxmlformats.org/markup-compatibility/2006">
          <mc:Choice Requires="x14">
            <control shapeId="16527" r:id="rId57" name="Option Button 143">
              <controlPr defaultSize="0" autoFill="0" autoLine="0" autoPict="0">
                <anchor moveWithCells="1">
                  <from>
                    <xdr:col>6</xdr:col>
                    <xdr:colOff>95250</xdr:colOff>
                    <xdr:row>19</xdr:row>
                    <xdr:rowOff>66675</xdr:rowOff>
                  </from>
                  <to>
                    <xdr:col>6</xdr:col>
                    <xdr:colOff>676275</xdr:colOff>
                    <xdr:row>19</xdr:row>
                    <xdr:rowOff>190500</xdr:rowOff>
                  </to>
                </anchor>
              </controlPr>
            </control>
          </mc:Choice>
        </mc:AlternateContent>
        <mc:AlternateContent xmlns:mc="http://schemas.openxmlformats.org/markup-compatibility/2006">
          <mc:Choice Requires="x14">
            <control shapeId="16528" r:id="rId58" name="Option Button 144">
              <controlPr defaultSize="0" autoFill="0" autoLine="0" autoPict="0">
                <anchor moveWithCells="1">
                  <from>
                    <xdr:col>7</xdr:col>
                    <xdr:colOff>66675</xdr:colOff>
                    <xdr:row>19</xdr:row>
                    <xdr:rowOff>47625</xdr:rowOff>
                  </from>
                  <to>
                    <xdr:col>7</xdr:col>
                    <xdr:colOff>666750</xdr:colOff>
                    <xdr:row>19</xdr:row>
                    <xdr:rowOff>190500</xdr:rowOff>
                  </to>
                </anchor>
              </controlPr>
            </control>
          </mc:Choice>
        </mc:AlternateContent>
        <mc:AlternateContent xmlns:mc="http://schemas.openxmlformats.org/markup-compatibility/2006">
          <mc:Choice Requires="x14">
            <control shapeId="16543" r:id="rId59" name="Option Button 159">
              <controlPr defaultSize="0" autoFill="0" autoLine="0" autoPict="0">
                <anchor moveWithCells="1">
                  <from>
                    <xdr:col>5</xdr:col>
                    <xdr:colOff>76200</xdr:colOff>
                    <xdr:row>20</xdr:row>
                    <xdr:rowOff>28575</xdr:rowOff>
                  </from>
                  <to>
                    <xdr:col>5</xdr:col>
                    <xdr:colOff>695325</xdr:colOff>
                    <xdr:row>20</xdr:row>
                    <xdr:rowOff>190500</xdr:rowOff>
                  </to>
                </anchor>
              </controlPr>
            </control>
          </mc:Choice>
        </mc:AlternateContent>
        <mc:AlternateContent xmlns:mc="http://schemas.openxmlformats.org/markup-compatibility/2006">
          <mc:Choice Requires="x14">
            <control shapeId="16544" r:id="rId60" name="Option Button 160">
              <controlPr defaultSize="0" autoFill="0" autoLine="0" autoPict="0">
                <anchor moveWithCells="1">
                  <from>
                    <xdr:col>6</xdr:col>
                    <xdr:colOff>66675</xdr:colOff>
                    <xdr:row>20</xdr:row>
                    <xdr:rowOff>47625</xdr:rowOff>
                  </from>
                  <to>
                    <xdr:col>6</xdr:col>
                    <xdr:colOff>704850</xdr:colOff>
                    <xdr:row>20</xdr:row>
                    <xdr:rowOff>190500</xdr:rowOff>
                  </to>
                </anchor>
              </controlPr>
            </control>
          </mc:Choice>
        </mc:AlternateContent>
        <mc:AlternateContent xmlns:mc="http://schemas.openxmlformats.org/markup-compatibility/2006">
          <mc:Choice Requires="x14">
            <control shapeId="16545" r:id="rId61" name="Option Button 161">
              <controlPr defaultSize="0" autoFill="0" autoLine="0" autoPict="0">
                <anchor moveWithCells="1">
                  <from>
                    <xdr:col>7</xdr:col>
                    <xdr:colOff>76200</xdr:colOff>
                    <xdr:row>20</xdr:row>
                    <xdr:rowOff>95250</xdr:rowOff>
                  </from>
                  <to>
                    <xdr:col>7</xdr:col>
                    <xdr:colOff>666750</xdr:colOff>
                    <xdr:row>20</xdr:row>
                    <xdr:rowOff>190500</xdr:rowOff>
                  </to>
                </anchor>
              </controlPr>
            </control>
          </mc:Choice>
        </mc:AlternateContent>
        <mc:AlternateContent xmlns:mc="http://schemas.openxmlformats.org/markup-compatibility/2006">
          <mc:Choice Requires="x14">
            <control shapeId="16546" r:id="rId62" name="Option Button 162">
              <controlPr defaultSize="0" autoFill="0" autoLine="0" autoPict="0">
                <anchor moveWithCells="1">
                  <from>
                    <xdr:col>8</xdr:col>
                    <xdr:colOff>47625</xdr:colOff>
                    <xdr:row>20</xdr:row>
                    <xdr:rowOff>47625</xdr:rowOff>
                  </from>
                  <to>
                    <xdr:col>8</xdr:col>
                    <xdr:colOff>676275</xdr:colOff>
                    <xdr:row>20</xdr:row>
                    <xdr:rowOff>190500</xdr:rowOff>
                  </to>
                </anchor>
              </controlPr>
            </control>
          </mc:Choice>
        </mc:AlternateContent>
        <mc:AlternateContent xmlns:mc="http://schemas.openxmlformats.org/markup-compatibility/2006">
          <mc:Choice Requires="x14">
            <control shapeId="16547" r:id="rId63" name="Option Button 163">
              <controlPr defaultSize="0" autoFill="0" autoLine="0" autoPict="0">
                <anchor moveWithCells="1">
                  <from>
                    <xdr:col>5</xdr:col>
                    <xdr:colOff>66675</xdr:colOff>
                    <xdr:row>21</xdr:row>
                    <xdr:rowOff>76200</xdr:rowOff>
                  </from>
                  <to>
                    <xdr:col>5</xdr:col>
                    <xdr:colOff>695325</xdr:colOff>
                    <xdr:row>21</xdr:row>
                    <xdr:rowOff>190500</xdr:rowOff>
                  </to>
                </anchor>
              </controlPr>
            </control>
          </mc:Choice>
        </mc:AlternateContent>
        <mc:AlternateContent xmlns:mc="http://schemas.openxmlformats.org/markup-compatibility/2006">
          <mc:Choice Requires="x14">
            <control shapeId="16548" r:id="rId64" name="Option Button 164">
              <controlPr defaultSize="0" autoFill="0" autoLine="0" autoPict="0">
                <anchor moveWithCells="1">
                  <from>
                    <xdr:col>6</xdr:col>
                    <xdr:colOff>76200</xdr:colOff>
                    <xdr:row>21</xdr:row>
                    <xdr:rowOff>95250</xdr:rowOff>
                  </from>
                  <to>
                    <xdr:col>6</xdr:col>
                    <xdr:colOff>666750</xdr:colOff>
                    <xdr:row>21</xdr:row>
                    <xdr:rowOff>190500</xdr:rowOff>
                  </to>
                </anchor>
              </controlPr>
            </control>
          </mc:Choice>
        </mc:AlternateContent>
        <mc:AlternateContent xmlns:mc="http://schemas.openxmlformats.org/markup-compatibility/2006">
          <mc:Choice Requires="x14">
            <control shapeId="16549" r:id="rId65" name="Option Button 165">
              <controlPr defaultSize="0" autoFill="0" autoLine="0" autoPict="0">
                <anchor moveWithCells="1">
                  <from>
                    <xdr:col>7</xdr:col>
                    <xdr:colOff>104775</xdr:colOff>
                    <xdr:row>21</xdr:row>
                    <xdr:rowOff>66675</xdr:rowOff>
                  </from>
                  <to>
                    <xdr:col>7</xdr:col>
                    <xdr:colOff>695325</xdr:colOff>
                    <xdr:row>21</xdr:row>
                    <xdr:rowOff>190500</xdr:rowOff>
                  </to>
                </anchor>
              </controlPr>
            </control>
          </mc:Choice>
        </mc:AlternateContent>
        <mc:AlternateContent xmlns:mc="http://schemas.openxmlformats.org/markup-compatibility/2006">
          <mc:Choice Requires="x14">
            <control shapeId="16550" r:id="rId66" name="Option Button 166">
              <controlPr defaultSize="0" autoFill="0" autoLine="0" autoPict="0">
                <anchor moveWithCells="1">
                  <from>
                    <xdr:col>8</xdr:col>
                    <xdr:colOff>76200</xdr:colOff>
                    <xdr:row>21</xdr:row>
                    <xdr:rowOff>66675</xdr:rowOff>
                  </from>
                  <to>
                    <xdr:col>8</xdr:col>
                    <xdr:colOff>647700</xdr:colOff>
                    <xdr:row>21</xdr:row>
                    <xdr:rowOff>190500</xdr:rowOff>
                  </to>
                </anchor>
              </controlPr>
            </control>
          </mc:Choice>
        </mc:AlternateContent>
        <mc:AlternateContent xmlns:mc="http://schemas.openxmlformats.org/markup-compatibility/2006">
          <mc:Choice Requires="x14">
            <control shapeId="16553" r:id="rId67" name="Option Button 169">
              <controlPr defaultSize="0" autoFill="0" autoLine="0" autoPict="0">
                <anchor moveWithCells="1">
                  <from>
                    <xdr:col>8</xdr:col>
                    <xdr:colOff>47625</xdr:colOff>
                    <xdr:row>19</xdr:row>
                    <xdr:rowOff>95250</xdr:rowOff>
                  </from>
                  <to>
                    <xdr:col>8</xdr:col>
                    <xdr:colOff>638175</xdr:colOff>
                    <xdr:row>19</xdr:row>
                    <xdr:rowOff>190500</xdr:rowOff>
                  </to>
                </anchor>
              </controlPr>
            </control>
          </mc:Choice>
        </mc:AlternateContent>
        <mc:AlternateContent xmlns:mc="http://schemas.openxmlformats.org/markup-compatibility/2006">
          <mc:Choice Requires="x14">
            <control shapeId="16554" r:id="rId68" name="Option Button 170">
              <controlPr defaultSize="0" autoFill="0" autoLine="0" autoPict="0">
                <anchor moveWithCells="1">
                  <from>
                    <xdr:col>8</xdr:col>
                    <xdr:colOff>104775</xdr:colOff>
                    <xdr:row>15</xdr:row>
                    <xdr:rowOff>200025</xdr:rowOff>
                  </from>
                  <to>
                    <xdr:col>8</xdr:col>
                    <xdr:colOff>561975</xdr:colOff>
                    <xdr:row>15</xdr:row>
                    <xdr:rowOff>200025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S136"/>
  <sheetViews>
    <sheetView workbookViewId="0">
      <selection activeCell="J136" sqref="J136"/>
    </sheetView>
  </sheetViews>
  <sheetFormatPr baseColWidth="10" defaultColWidth="11.42578125" defaultRowHeight="15" x14ac:dyDescent="0.25"/>
  <cols>
    <col min="1" max="1" width="5.7109375" style="1" customWidth="1"/>
    <col min="2" max="2" width="66.7109375" style="1" customWidth="1"/>
    <col min="3" max="4" width="11.42578125" style="1"/>
    <col min="5" max="5" width="12.85546875" style="1" customWidth="1"/>
    <col min="6" max="6" width="13" style="1" customWidth="1"/>
    <col min="7" max="7" width="17.7109375" style="1" bestFit="1" customWidth="1"/>
    <col min="8" max="8" width="4.5703125" style="1" hidden="1" customWidth="1"/>
    <col min="9" max="16384" width="11.42578125" style="1"/>
  </cols>
  <sheetData>
    <row r="1" spans="1:16" ht="21.75" customHeight="1" thickBot="1" x14ac:dyDescent="0.3">
      <c r="A1" s="169" t="s">
        <v>165</v>
      </c>
      <c r="B1" s="169"/>
      <c r="C1" s="169"/>
      <c r="D1" s="169"/>
      <c r="E1" s="169"/>
      <c r="F1" s="169"/>
      <c r="G1" s="169"/>
      <c r="H1" s="68"/>
      <c r="I1" s="68"/>
      <c r="J1" s="68"/>
      <c r="K1" s="68"/>
      <c r="L1" s="68"/>
      <c r="M1" s="68"/>
      <c r="N1" s="68"/>
      <c r="O1" s="68"/>
      <c r="P1" s="68"/>
    </row>
    <row r="2" spans="1:16" ht="9.75" customHeight="1" thickTop="1" x14ac:dyDescent="0.25"/>
    <row r="3" spans="1:16" ht="15.75" x14ac:dyDescent="0.25">
      <c r="A3" s="112"/>
      <c r="B3" s="112" t="s">
        <v>11</v>
      </c>
      <c r="C3" s="112" t="s">
        <v>12</v>
      </c>
      <c r="D3" s="112" t="s">
        <v>13</v>
      </c>
      <c r="E3" s="112" t="s">
        <v>14</v>
      </c>
      <c r="F3" s="112" t="s">
        <v>17</v>
      </c>
      <c r="G3" s="112" t="s">
        <v>164</v>
      </c>
    </row>
    <row r="4" spans="1:16" ht="15.75" x14ac:dyDescent="0.25">
      <c r="A4" s="201" t="s">
        <v>15</v>
      </c>
      <c r="B4" s="204" t="str">
        <f>'A1'!B2</f>
        <v xml:space="preserve">A.1 - CONTEXTE DE L’ÉTABLISSEMENT ET STRATÉGIE DE L’OFFRE DE FORMATION </v>
      </c>
      <c r="C4" s="22" t="s">
        <v>3</v>
      </c>
      <c r="D4" s="22">
        <v>4</v>
      </c>
      <c r="E4" s="22"/>
      <c r="F4" s="22">
        <f>'A1'!F4</f>
        <v>60</v>
      </c>
      <c r="G4" s="21" t="str">
        <f>IF(F21 &gt;=H19, "CONFORME", IF(F21&lt;H19, "NON CONFORME","CONFORME"))</f>
        <v>CONFORME</v>
      </c>
    </row>
    <row r="5" spans="1:16" ht="15.75" x14ac:dyDescent="0.25">
      <c r="A5" s="202"/>
      <c r="B5" s="205"/>
      <c r="C5" s="22" t="s">
        <v>4</v>
      </c>
      <c r="D5" s="22">
        <v>6</v>
      </c>
      <c r="E5" s="22"/>
      <c r="F5" s="22">
        <f>'A1'!F9</f>
        <v>65</v>
      </c>
      <c r="G5" s="21" t="str">
        <f>IF(F26 &gt;=H24, "CONFORME", IF(F26&lt;H24, "NON CONFORME","CONFORME"))</f>
        <v>CONFORME</v>
      </c>
    </row>
    <row r="6" spans="1:16" ht="15.75" x14ac:dyDescent="0.25">
      <c r="A6" s="202"/>
      <c r="B6" s="205"/>
      <c r="C6" s="22" t="s">
        <v>45</v>
      </c>
      <c r="D6" s="22">
        <v>3</v>
      </c>
      <c r="E6" s="22"/>
      <c r="F6" s="22">
        <f>'A1'!F16</f>
        <v>45</v>
      </c>
      <c r="G6" s="21" t="str">
        <f>IF(F33 &gt;=H31, "CONFORME", IF(F33&lt;H31, "NON CONFORME","CONFORME"))</f>
        <v>CONFORME</v>
      </c>
    </row>
    <row r="7" spans="1:16" ht="15.75" x14ac:dyDescent="0.25">
      <c r="A7" s="203"/>
      <c r="B7" s="206"/>
      <c r="C7" s="22" t="s">
        <v>50</v>
      </c>
      <c r="D7" s="22">
        <v>7</v>
      </c>
      <c r="E7" s="20"/>
      <c r="F7" s="22">
        <f>'A1'!F20</f>
        <v>105</v>
      </c>
      <c r="G7" s="21" t="str">
        <f>IF(F37 &gt;=H35, "CONFORME", IF(F37&lt;H35, "NON CONFORME","CONFORME"))</f>
        <v>CONFORME</v>
      </c>
    </row>
    <row r="8" spans="1:16" ht="15.75" x14ac:dyDescent="0.25">
      <c r="A8" s="194" t="s">
        <v>19</v>
      </c>
      <c r="B8" s="194" t="str">
        <f>'A2'!B2</f>
        <v>A.2 - RESSOURCES D’APPRENTISSAGE</v>
      </c>
      <c r="C8" s="112" t="s">
        <v>5</v>
      </c>
      <c r="D8" s="112">
        <v>4</v>
      </c>
      <c r="E8" s="113"/>
      <c r="F8" s="112">
        <f>'A2'!F4</f>
        <v>45</v>
      </c>
      <c r="G8" s="114" t="str">
        <f>IF(F48&gt;=H46, "CONFORME", IF(F48&lt;H46, "NON CONFORME","CONFORME"))</f>
        <v>CONFORME</v>
      </c>
    </row>
    <row r="9" spans="1:16" ht="15.75" x14ac:dyDescent="0.25">
      <c r="A9" s="207"/>
      <c r="B9" s="207"/>
      <c r="C9" s="112" t="s">
        <v>6</v>
      </c>
      <c r="D9" s="112">
        <v>8</v>
      </c>
      <c r="E9" s="113"/>
      <c r="F9" s="112">
        <f>'A2'!F9</f>
        <v>75</v>
      </c>
      <c r="G9" s="114" t="str">
        <f>IF(F53 &gt;=H51, "CONFORME", IF(F53&lt;H51, "NON CONFORME","CONFORME"))</f>
        <v>CONFORME</v>
      </c>
    </row>
    <row r="10" spans="1:16" ht="15.75" x14ac:dyDescent="0.25">
      <c r="A10" s="207"/>
      <c r="B10" s="207"/>
      <c r="C10" s="112" t="s">
        <v>7</v>
      </c>
      <c r="D10" s="112">
        <v>4</v>
      </c>
      <c r="E10" s="113"/>
      <c r="F10" s="112">
        <f>'A2'!F18</f>
        <v>35</v>
      </c>
      <c r="G10" s="114" t="str">
        <f>IF(F62 &gt;=H60, "CONFORME", IF(F62&lt;H60, "NON CONFORME","CONFORME"))</f>
        <v>CONFORME</v>
      </c>
    </row>
    <row r="11" spans="1:16" ht="15.75" x14ac:dyDescent="0.25">
      <c r="A11" s="195"/>
      <c r="B11" s="195"/>
      <c r="C11" s="112" t="s">
        <v>74</v>
      </c>
      <c r="D11" s="112">
        <v>4</v>
      </c>
      <c r="E11" s="113"/>
      <c r="F11" s="112">
        <f>'A2'!F23</f>
        <v>70</v>
      </c>
      <c r="G11" s="114" t="str">
        <f>IF(F67 &gt;=H65, "CONFORME", IF(F67&lt;H65, "NON CONFORME","CONFORME"))</f>
        <v>CONFORME</v>
      </c>
    </row>
    <row r="12" spans="1:16" ht="15.75" x14ac:dyDescent="0.25">
      <c r="A12" s="201" t="s">
        <v>20</v>
      </c>
      <c r="B12" s="201" t="str">
        <f>'A3'!B2</f>
        <v>A.3 -  PROCESSUS D’APPRENTISSAGE</v>
      </c>
      <c r="C12" s="22" t="s">
        <v>8</v>
      </c>
      <c r="D12" s="22">
        <v>4</v>
      </c>
      <c r="E12" s="20"/>
      <c r="F12" s="22">
        <f>'A3'!F4</f>
        <v>60</v>
      </c>
      <c r="G12" s="21" t="str">
        <f>IF(F75&gt;=H73, "CONFORME", IF(F75&lt;H73, "NON CONFORME","CONFORME"))</f>
        <v>CONFORME</v>
      </c>
    </row>
    <row r="13" spans="1:16" ht="15.75" x14ac:dyDescent="0.25">
      <c r="A13" s="202"/>
      <c r="B13" s="202"/>
      <c r="C13" s="22" t="s">
        <v>9</v>
      </c>
      <c r="D13" s="22">
        <v>8</v>
      </c>
      <c r="E13" s="20"/>
      <c r="F13" s="22">
        <f>'A3'!F9</f>
        <v>115</v>
      </c>
      <c r="G13" s="21" t="str">
        <f>IF(F80&gt;=H78, "CONFORME", IF(F80&lt;H78, "NON CONFORME","CONFORME"))</f>
        <v>CONFORME</v>
      </c>
    </row>
    <row r="14" spans="1:16" ht="15.75" x14ac:dyDescent="0.25">
      <c r="A14" s="203"/>
      <c r="B14" s="203"/>
      <c r="C14" s="22" t="s">
        <v>10</v>
      </c>
      <c r="D14" s="22">
        <v>4</v>
      </c>
      <c r="E14" s="20"/>
      <c r="F14" s="22">
        <f>'A3'!F18</f>
        <v>50</v>
      </c>
      <c r="G14" s="21" t="str">
        <f>IF(F89 &gt;=H87, "CONFORME", IF(F89&lt;H87, "NON CONFORME","CONFORME"))</f>
        <v>CONFORME</v>
      </c>
    </row>
    <row r="15" spans="1:16" ht="15.75" x14ac:dyDescent="0.25">
      <c r="A15" s="194" t="s">
        <v>21</v>
      </c>
      <c r="B15" s="194" t="str">
        <f>Infra!B2</f>
        <v>A.4 - INFRASTRUCTURES</v>
      </c>
      <c r="C15" s="112" t="s">
        <v>129</v>
      </c>
      <c r="D15" s="112">
        <v>11</v>
      </c>
      <c r="E15" s="113"/>
      <c r="F15" s="112">
        <f>Infra!F4</f>
        <v>95</v>
      </c>
      <c r="G15" s="114" t="str">
        <f>IF(F97&gt;=H95, "CONFORME", IF(F97&lt;H95, "NON CONFORME","CONFORME"))</f>
        <v>CONFORME</v>
      </c>
    </row>
    <row r="16" spans="1:16" ht="15.75" x14ac:dyDescent="0.25">
      <c r="A16" s="195"/>
      <c r="B16" s="195"/>
      <c r="C16" s="112" t="s">
        <v>130</v>
      </c>
      <c r="D16" s="112">
        <v>10</v>
      </c>
      <c r="E16" s="113"/>
      <c r="F16" s="112">
        <f>Infra!F16</f>
        <v>90</v>
      </c>
      <c r="G16" s="114" t="str">
        <f>IF(F109 &gt;=H107, "CONFORME", IF(F109&lt;H107, "NON CONFORME","CONFORME"))</f>
        <v>CONFORME</v>
      </c>
    </row>
    <row r="18" spans="1:18" ht="18.75" thickBot="1" x14ac:dyDescent="0.3">
      <c r="A18" s="170" t="s">
        <v>166</v>
      </c>
      <c r="B18" s="170"/>
      <c r="C18" s="170"/>
      <c r="D18" s="170"/>
      <c r="E18" s="170"/>
      <c r="F18" s="170"/>
      <c r="G18" s="170"/>
    </row>
    <row r="19" spans="1:18" ht="30.75" customHeight="1" thickTop="1" x14ac:dyDescent="0.25">
      <c r="H19" s="24">
        <f>3*10*80%</f>
        <v>24</v>
      </c>
      <c r="I19" s="24"/>
      <c r="J19" s="24"/>
      <c r="K19" s="24"/>
      <c r="L19" s="24"/>
      <c r="M19" s="24"/>
      <c r="N19" s="24"/>
      <c r="O19" s="24"/>
      <c r="P19" s="24"/>
    </row>
    <row r="20" spans="1:18" ht="18" customHeight="1" x14ac:dyDescent="0.25">
      <c r="A20" s="23" t="s">
        <v>162</v>
      </c>
      <c r="B20" s="208" t="s">
        <v>163</v>
      </c>
      <c r="C20" s="209"/>
      <c r="D20" s="209"/>
      <c r="E20" s="210"/>
      <c r="F20" s="23" t="s">
        <v>17</v>
      </c>
      <c r="G20" s="23" t="s">
        <v>18</v>
      </c>
      <c r="H20" s="24"/>
      <c r="I20" s="24"/>
      <c r="J20" s="24"/>
      <c r="K20" s="24"/>
      <c r="L20" s="24"/>
      <c r="M20" s="24"/>
      <c r="N20" s="24"/>
      <c r="O20" s="24"/>
      <c r="P20" s="24"/>
    </row>
    <row r="21" spans="1:18" ht="22.5" customHeight="1" x14ac:dyDescent="0.25">
      <c r="A21" s="8" t="s">
        <v>3</v>
      </c>
      <c r="B21" s="174" t="str">
        <f>'A1'!C4</f>
        <v xml:space="preserve">L’institution propose une offre de formation en adéquation avec ses missions, son environnement (politique, scientifique, socio-professionnel) et le contexte international </v>
      </c>
      <c r="C21" s="175"/>
      <c r="D21" s="175"/>
      <c r="E21" s="176"/>
      <c r="F21" s="115">
        <f>'A1'!F4</f>
        <v>60</v>
      </c>
      <c r="G21" s="106" t="str">
        <f>IF(F21 &gt;=H19, "CONFORME", IF(F21&lt;H19, "NON CONFORME","CONFORME"))</f>
        <v>CONFORME</v>
      </c>
      <c r="H21" s="24"/>
      <c r="I21" s="24"/>
      <c r="J21" s="24"/>
      <c r="K21" s="24"/>
      <c r="L21" s="24"/>
      <c r="M21" s="24"/>
      <c r="N21" s="24"/>
      <c r="O21" s="24"/>
      <c r="P21" s="24"/>
    </row>
    <row r="22" spans="1:18" ht="17.25" customHeight="1" x14ac:dyDescent="0.25">
      <c r="A22" s="70">
        <v>1</v>
      </c>
      <c r="B22" s="180" t="str">
        <f>'A1'!C5</f>
        <v>L’offre de formation répond à une demande de formation</v>
      </c>
      <c r="C22" s="181"/>
      <c r="D22" s="181"/>
      <c r="E22" s="182"/>
      <c r="F22" s="111">
        <f>'A1'!D5</f>
        <v>15</v>
      </c>
      <c r="G22" s="12" t="str">
        <f>IF(F22 &gt;=10, "OK", IF(F22&gt;=5, "Action Néccessaire", IF(F22&lt;5, "Action Urgente")))</f>
        <v>OK</v>
      </c>
      <c r="H22" s="24"/>
      <c r="I22" s="24"/>
      <c r="J22" s="24"/>
      <c r="K22" s="24"/>
      <c r="L22" s="24"/>
      <c r="M22" s="24"/>
      <c r="N22" s="24"/>
      <c r="O22" s="24"/>
      <c r="P22" s="24"/>
    </row>
    <row r="23" spans="1:18" ht="17.25" customHeight="1" x14ac:dyDescent="0.25">
      <c r="A23" s="70">
        <v>2</v>
      </c>
      <c r="B23" s="180" t="s">
        <v>183</v>
      </c>
      <c r="C23" s="181"/>
      <c r="D23" s="181"/>
      <c r="E23" s="182"/>
      <c r="F23" s="111">
        <f>'A1'!D6</f>
        <v>15</v>
      </c>
      <c r="G23" s="12" t="str">
        <f>IF(F23 &gt;=10, "OK", IF(F23&gt;=5, "Action Néccessaire", IF(F23&lt;5, "Action Urgente")))</f>
        <v>OK</v>
      </c>
      <c r="H23" s="24"/>
      <c r="I23" s="24"/>
      <c r="J23" s="24"/>
      <c r="K23" s="24"/>
      <c r="L23" s="24"/>
      <c r="M23" s="24"/>
      <c r="N23" s="24"/>
      <c r="O23" s="24"/>
      <c r="P23" s="24"/>
    </row>
    <row r="24" spans="1:18" ht="27" customHeight="1" x14ac:dyDescent="0.25">
      <c r="A24" s="71">
        <v>3</v>
      </c>
      <c r="B24" s="180" t="str">
        <f>'A1'!C7</f>
        <v>L’offre de formation est cohérente au regard du projet d’établissement et/ou du plan stratégique de l’Institution</v>
      </c>
      <c r="C24" s="181"/>
      <c r="D24" s="181"/>
      <c r="E24" s="182"/>
      <c r="F24" s="111">
        <f>'A1'!D7</f>
        <v>15</v>
      </c>
      <c r="G24" s="12" t="str">
        <f t="shared" ref="G24:G25" si="0">IF(F24 &gt;=10, "OK", IF(F24&gt;=5, "Action Néccessaire", IF(F24&lt;5, "Action Urgente")))</f>
        <v>OK</v>
      </c>
      <c r="H24" s="24">
        <f>6*10*80%</f>
        <v>48</v>
      </c>
      <c r="I24" s="24"/>
      <c r="J24" s="24"/>
      <c r="K24" s="24"/>
      <c r="L24" s="24"/>
      <c r="M24" s="24"/>
      <c r="N24" s="24"/>
      <c r="O24" s="24"/>
      <c r="P24" s="24"/>
    </row>
    <row r="25" spans="1:18" ht="26.25" customHeight="1" x14ac:dyDescent="0.25">
      <c r="A25" s="71">
        <v>4</v>
      </c>
      <c r="B25" s="180" t="str">
        <f>'A1'!C8</f>
        <v xml:space="preserve"> Le programme de formation respecte les exigences du LMD</v>
      </c>
      <c r="C25" s="181"/>
      <c r="D25" s="181"/>
      <c r="E25" s="182"/>
      <c r="F25" s="111">
        <f>'A1'!D8</f>
        <v>15</v>
      </c>
      <c r="G25" s="12" t="str">
        <f t="shared" si="0"/>
        <v>OK</v>
      </c>
      <c r="H25" s="24"/>
      <c r="I25" s="24"/>
      <c r="J25" s="24"/>
      <c r="K25" s="24"/>
      <c r="L25" s="24"/>
      <c r="M25" s="24"/>
      <c r="N25" s="24"/>
      <c r="O25" s="24"/>
      <c r="P25" s="24"/>
    </row>
    <row r="26" spans="1:18" ht="30" customHeight="1" x14ac:dyDescent="0.25">
      <c r="A26" s="8" t="s">
        <v>4</v>
      </c>
      <c r="B26" s="174" t="str">
        <f>'A1'!C9</f>
        <v>L’offre de FOAD/FAD intègre une stratégie d’apprentissage en ligne et dispose d’un environnement propice aux TICE (infothèque, espaces de connexion, bibliothèque virtuelle).</v>
      </c>
      <c r="C26" s="175"/>
      <c r="D26" s="175"/>
      <c r="E26" s="176"/>
      <c r="F26" s="115">
        <f>'A1'!F9</f>
        <v>65</v>
      </c>
      <c r="G26" s="106" t="str">
        <f>IF(F26 &gt;=H24, "CONFORME", IF(F26&lt;H24, "NON CONFORME","CONFORME"))</f>
        <v>CONFORME</v>
      </c>
      <c r="H26" s="24"/>
      <c r="I26" s="25"/>
      <c r="J26" s="24"/>
      <c r="K26" s="24"/>
      <c r="L26" s="24"/>
      <c r="M26" s="24"/>
      <c r="N26" s="24"/>
      <c r="O26" s="24"/>
      <c r="P26" s="24"/>
    </row>
    <row r="27" spans="1:18" ht="27.75" customHeight="1" x14ac:dyDescent="0.25">
      <c r="A27" s="70">
        <v>1</v>
      </c>
      <c r="B27" s="180" t="str">
        <f>'A1'!C10</f>
        <v>L’institution dispose d’une plateforme numérique ou d’un centre de ressources technologiques et pédagogiques impliqué dans l’offre de FOAD</v>
      </c>
      <c r="C27" s="181"/>
      <c r="D27" s="181"/>
      <c r="E27" s="182"/>
      <c r="F27" s="111">
        <f>'A1'!D10</f>
        <v>10</v>
      </c>
      <c r="G27" s="12" t="str">
        <f>IF(F27 &gt;=10, "OK", IF(F27&gt;=5, "Action Néccessaire", IF(F27&lt;5, "Action Urgente")))</f>
        <v>OK</v>
      </c>
      <c r="H27" s="24"/>
      <c r="I27" s="24"/>
      <c r="J27" s="24"/>
      <c r="K27" s="24"/>
      <c r="L27" s="24"/>
      <c r="M27" s="24"/>
      <c r="N27" s="24"/>
      <c r="O27" s="24"/>
      <c r="P27" s="24"/>
    </row>
    <row r="28" spans="1:18" ht="23.25" customHeight="1" x14ac:dyDescent="0.25">
      <c r="A28" s="70">
        <v>2</v>
      </c>
      <c r="B28" s="183" t="str">
        <f>'A1'!C11</f>
        <v xml:space="preserve">Les procédures qualité relatives à l’apprentissage en ligne et à la FOAD/FAD sont en place, et sont toutes aussi rigoureuses que celles utilisées dans l’apprentissage ‘traditionnel’
</v>
      </c>
      <c r="C28" s="184"/>
      <c r="D28" s="184"/>
      <c r="E28" s="185"/>
      <c r="F28" s="111">
        <f>'A1'!D11</f>
        <v>10</v>
      </c>
      <c r="G28" s="12" t="str">
        <f t="shared" ref="G28:G32" si="1">IF(F28 &gt;=10, "OK", IF(F28&gt;=5, "Action Néccessaire", IF(F28&lt;5, "Action Urgente")))</f>
        <v>OK</v>
      </c>
      <c r="H28" s="24"/>
      <c r="I28" s="24"/>
      <c r="J28" s="24"/>
      <c r="K28" s="24"/>
      <c r="L28" s="24"/>
      <c r="M28" s="24"/>
      <c r="N28" s="24"/>
      <c r="O28" s="24"/>
      <c r="P28" s="24"/>
    </row>
    <row r="29" spans="1:18" ht="29.25" customHeight="1" x14ac:dyDescent="0.25">
      <c r="A29" s="70">
        <v>3</v>
      </c>
      <c r="B29" s="180" t="str">
        <f>'A1'!C12</f>
        <v>L’établissement dispose de procédures pour s’assurer de la visibilité et de la transparence des dispositions, méthodes, outils et résultats de l’apprentissage en ligne et FOAD/ FAD aussi bien pour les apprenants que pour la grande communauté académique</v>
      </c>
      <c r="C29" s="181"/>
      <c r="D29" s="181"/>
      <c r="E29" s="182"/>
      <c r="F29" s="111">
        <f>'A1'!D12</f>
        <v>10</v>
      </c>
      <c r="G29" s="12" t="str">
        <f t="shared" si="1"/>
        <v>OK</v>
      </c>
      <c r="H29" s="24"/>
      <c r="I29" s="24"/>
      <c r="J29" s="24"/>
      <c r="K29" s="24"/>
      <c r="L29" s="24"/>
      <c r="M29" s="24"/>
      <c r="N29" s="24"/>
      <c r="O29" s="24"/>
      <c r="P29" s="24"/>
    </row>
    <row r="30" spans="1:18" ht="31.5" customHeight="1" x14ac:dyDescent="0.25">
      <c r="A30" s="70">
        <v>4</v>
      </c>
      <c r="B30" s="180" t="str">
        <f>'A1'!C13</f>
        <v>Des mécanismes et procédures adaptés supportent une coordination efficace entre la FOAD et les unités/départements de l’institution.</v>
      </c>
      <c r="C30" s="181"/>
      <c r="D30" s="181"/>
      <c r="E30" s="182"/>
      <c r="F30" s="111">
        <f>'A1'!D13</f>
        <v>5</v>
      </c>
      <c r="G30" s="12" t="str">
        <f t="shared" si="1"/>
        <v>Action Néccessaire</v>
      </c>
      <c r="H30" s="24"/>
      <c r="I30" s="24"/>
      <c r="J30" s="24"/>
      <c r="K30" s="24"/>
      <c r="L30" s="24"/>
      <c r="M30" s="24"/>
      <c r="N30" s="24"/>
      <c r="O30" s="24"/>
      <c r="P30" s="24"/>
    </row>
    <row r="31" spans="1:18" ht="18.75" customHeight="1" x14ac:dyDescent="0.25">
      <c r="A31" s="70">
        <v>5</v>
      </c>
      <c r="B31" s="180" t="str">
        <f>'A1'!C14</f>
        <v>Les parties prenantes à l’interne sont représentées dans les structures de prise de décision de l’établissement, et particulièrement celles concernant les politiques des TICE.</v>
      </c>
      <c r="C31" s="181"/>
      <c r="D31" s="181"/>
      <c r="E31" s="182"/>
      <c r="F31" s="111">
        <f>'A1'!D14</f>
        <v>15</v>
      </c>
      <c r="G31" s="12" t="str">
        <f t="shared" si="1"/>
        <v>OK</v>
      </c>
      <c r="H31" s="24">
        <f>3*10*80%</f>
        <v>24</v>
      </c>
      <c r="I31" s="24"/>
      <c r="J31" s="24"/>
      <c r="K31" s="24"/>
      <c r="L31" s="24"/>
      <c r="M31" s="24"/>
      <c r="N31" s="24"/>
      <c r="O31" s="24"/>
      <c r="P31" s="24"/>
      <c r="Q31" s="24"/>
      <c r="R31" s="24"/>
    </row>
    <row r="32" spans="1:18" ht="22.5" customHeight="1" x14ac:dyDescent="0.25">
      <c r="A32" s="70">
        <v>6</v>
      </c>
      <c r="B32" s="180" t="str">
        <f>'A1'!C15</f>
        <v>L’établissement fait intervenir les parties prenantes à l’externe dans la procédure de définition de la stratégie pour l’utilisation des TICE, soit par consultation régulière ou en les intégrant dans les commissions de prise de décision.</v>
      </c>
      <c r="C32" s="181"/>
      <c r="D32" s="181"/>
      <c r="E32" s="182"/>
      <c r="F32" s="111">
        <f>'A1'!D15</f>
        <v>15</v>
      </c>
      <c r="G32" s="12" t="str">
        <f t="shared" si="1"/>
        <v>OK</v>
      </c>
      <c r="H32" s="24"/>
      <c r="I32" s="24"/>
      <c r="J32" s="24"/>
      <c r="K32" s="24"/>
      <c r="L32" s="24"/>
      <c r="M32" s="24"/>
      <c r="N32" s="24"/>
      <c r="O32" s="24"/>
      <c r="P32" s="24"/>
      <c r="Q32" s="24"/>
      <c r="R32" s="24"/>
    </row>
    <row r="33" spans="1:18" ht="29.25" customHeight="1" x14ac:dyDescent="0.25">
      <c r="A33" s="8" t="s">
        <v>45</v>
      </c>
      <c r="B33" s="191" t="str">
        <f>'A1'!C16</f>
        <v>L’institution est engagée dans l’innovation</v>
      </c>
      <c r="C33" s="192"/>
      <c r="D33" s="192"/>
      <c r="E33" s="193"/>
      <c r="F33" s="115">
        <f>'A1'!F16</f>
        <v>45</v>
      </c>
      <c r="G33" s="106" t="str">
        <f>IF(F33 &gt;=H31, "CONFORME", IF(F33&lt;H31, "NON CONFORME","CONFORME"))</f>
        <v>CONFORME</v>
      </c>
      <c r="H33" s="24"/>
      <c r="I33" s="24"/>
      <c r="J33" s="24"/>
      <c r="K33" s="24"/>
      <c r="L33" s="24"/>
      <c r="M33" s="24"/>
      <c r="N33" s="24"/>
      <c r="O33" s="24"/>
      <c r="P33" s="24"/>
      <c r="Q33" s="24"/>
      <c r="R33" s="24"/>
    </row>
    <row r="34" spans="1:18" ht="21" customHeight="1" x14ac:dyDescent="0.25">
      <c r="A34" s="70">
        <v>1</v>
      </c>
      <c r="B34" s="180" t="str">
        <f>'A1'!C17</f>
        <v>L’établissement met en œuvre une politique pour s’assurer d’une innovation constante et itérative des programmes de cours.</v>
      </c>
      <c r="C34" s="181"/>
      <c r="D34" s="181"/>
      <c r="E34" s="182"/>
      <c r="F34" s="111">
        <f>'A1'!D17</f>
        <v>15</v>
      </c>
      <c r="G34" s="12" t="str">
        <f>IF(F34 &gt;=10, "OK", IF(F34&gt;=5, "Action Néccessaire", IF(F34&lt;5, "Action Urgente")))</f>
        <v>OK</v>
      </c>
      <c r="H34" s="24"/>
      <c r="I34" s="24"/>
      <c r="J34" s="24"/>
      <c r="K34" s="24"/>
      <c r="L34" s="24"/>
      <c r="M34" s="24"/>
      <c r="N34" s="24"/>
      <c r="O34" s="24"/>
      <c r="P34" s="24"/>
      <c r="Q34" s="24"/>
      <c r="R34" s="24"/>
    </row>
    <row r="35" spans="1:18" ht="24" customHeight="1" x14ac:dyDescent="0.25">
      <c r="A35" s="70">
        <v>2</v>
      </c>
      <c r="B35" s="180" t="str">
        <f>'A1'!C18</f>
        <v>Les procédures qualité relatives à l’apprentissage en ligne et à la FOAD/FAD sont en place, et sont toutes aussi rigoureuses que celles utilisées dans l’apprentissage ‘traditionnel’</v>
      </c>
      <c r="C35" s="181"/>
      <c r="D35" s="181"/>
      <c r="E35" s="182"/>
      <c r="F35" s="111">
        <f>'A1'!D18</f>
        <v>15</v>
      </c>
      <c r="G35" s="12" t="str">
        <f t="shared" ref="G35:G36" si="2">IF(F35 &gt;=10, "OK", IF(F35&gt;=5, "Action Néccessaire", IF(F35&lt;5, "Action Urgente")))</f>
        <v>OK</v>
      </c>
      <c r="H35" s="24">
        <f>6*10*80%</f>
        <v>48</v>
      </c>
      <c r="I35" s="24"/>
      <c r="J35" s="24"/>
      <c r="K35" s="24"/>
      <c r="L35" s="24"/>
      <c r="M35" s="24"/>
      <c r="N35" s="24"/>
      <c r="O35" s="24"/>
      <c r="P35" s="24"/>
      <c r="Q35" s="24"/>
      <c r="R35" s="24"/>
    </row>
    <row r="36" spans="1:18" ht="21.75" customHeight="1" x14ac:dyDescent="0.25">
      <c r="A36" s="70">
        <v>3</v>
      </c>
      <c r="B36" s="180" t="str">
        <f>'A1'!C19</f>
        <v>Les pratiques et procédures établies pour la création et la distribution de contenu en ligne sont promues et encouragées</v>
      </c>
      <c r="C36" s="181"/>
      <c r="D36" s="181"/>
      <c r="E36" s="182"/>
      <c r="F36" s="111">
        <f>'A1'!D19</f>
        <v>15</v>
      </c>
      <c r="G36" s="12" t="str">
        <f t="shared" si="2"/>
        <v>OK</v>
      </c>
      <c r="H36" s="24"/>
      <c r="I36" s="24"/>
      <c r="J36" s="24"/>
      <c r="K36" s="24"/>
      <c r="L36" s="24"/>
      <c r="M36" s="24"/>
      <c r="N36" s="24"/>
      <c r="O36" s="24"/>
      <c r="P36" s="24"/>
    </row>
    <row r="37" spans="1:18" ht="22.5" customHeight="1" x14ac:dyDescent="0.25">
      <c r="A37" s="8" t="s">
        <v>50</v>
      </c>
      <c r="B37" s="191" t="str">
        <f>'A1'!C20</f>
        <v xml:space="preserve"> Le programme est ouvert à la communauté</v>
      </c>
      <c r="C37" s="192"/>
      <c r="D37" s="192"/>
      <c r="E37" s="193"/>
      <c r="F37" s="115">
        <f>'A1'!F20</f>
        <v>105</v>
      </c>
      <c r="G37" s="106" t="str">
        <f>IF(F37 &gt;=H35, "CONFORME", IF(F37&lt;H35, "NON CONFORME","CONFORME"))</f>
        <v>CONFORME</v>
      </c>
      <c r="H37" s="24"/>
      <c r="I37" s="24"/>
      <c r="J37" s="24"/>
      <c r="K37" s="24"/>
      <c r="L37" s="24"/>
      <c r="M37" s="24"/>
      <c r="N37" s="24"/>
      <c r="O37" s="24"/>
      <c r="P37" s="24"/>
    </row>
    <row r="38" spans="1:18" ht="24.75" customHeight="1" x14ac:dyDescent="0.25">
      <c r="A38" s="70">
        <v>1</v>
      </c>
      <c r="B38" s="180" t="str">
        <f>'A1'!C21</f>
        <v>L’institution est en lien avec les réseaux nationaux, régionaux et internationaux ayant trait à la formation</v>
      </c>
      <c r="C38" s="181"/>
      <c r="D38" s="181"/>
      <c r="E38" s="182"/>
      <c r="F38" s="111">
        <f>'A1'!D21</f>
        <v>15</v>
      </c>
      <c r="G38" s="12" t="str">
        <f>IF(F38 &gt;=10, "OK", IF(F38&gt;=5, "Action Néccessaire", IF(F38&lt;5, "Action Urgente")))</f>
        <v>OK</v>
      </c>
      <c r="H38" s="24"/>
      <c r="I38" s="24"/>
      <c r="J38" s="24"/>
      <c r="K38" s="24"/>
      <c r="L38" s="24"/>
      <c r="M38" s="24"/>
      <c r="N38" s="24"/>
      <c r="O38" s="24"/>
      <c r="P38" s="24"/>
    </row>
    <row r="39" spans="1:18" ht="24.75" customHeight="1" x14ac:dyDescent="0.25">
      <c r="A39" s="70">
        <v>2</v>
      </c>
      <c r="B39" s="180" t="s">
        <v>184</v>
      </c>
      <c r="C39" s="181"/>
      <c r="D39" s="181"/>
      <c r="E39" s="182"/>
      <c r="F39" s="111">
        <f>'A1'!D22</f>
        <v>15</v>
      </c>
      <c r="G39" s="12" t="str">
        <f>IF(F39 &gt;=10, "OK", IF(F39&gt;=5, "Action Néccessaire", IF(F39&lt;5, "Action Urgente")))</f>
        <v>OK</v>
      </c>
      <c r="H39" s="24"/>
      <c r="I39" s="24"/>
      <c r="J39" s="24"/>
      <c r="K39" s="24"/>
      <c r="L39" s="24"/>
      <c r="M39" s="24"/>
      <c r="N39" s="24"/>
      <c r="O39" s="24"/>
      <c r="P39" s="24"/>
    </row>
    <row r="40" spans="1:18" ht="23.25" customHeight="1" x14ac:dyDescent="0.25">
      <c r="A40" s="70">
        <v>3</v>
      </c>
      <c r="B40" s="180" t="str">
        <f>'A1'!C23</f>
        <v>Des outils et procédures de travail collaboratifs systémiques sont utilisés pour partager le savoir avec la communauté</v>
      </c>
      <c r="C40" s="181"/>
      <c r="D40" s="181"/>
      <c r="E40" s="182"/>
      <c r="F40" s="111">
        <f>'A1'!D23</f>
        <v>15</v>
      </c>
      <c r="G40" s="12" t="str">
        <f t="shared" ref="G40:G44" si="3">IF(F40 &gt;=10, "OK", IF(F40&gt;=5, "Action Néccessaire", IF(F40&lt;5, "Action Urgente")))</f>
        <v>OK</v>
      </c>
      <c r="H40" s="24"/>
      <c r="I40" s="24"/>
      <c r="J40" s="24"/>
      <c r="K40" s="24"/>
      <c r="L40" s="24"/>
      <c r="M40" s="24"/>
      <c r="N40" s="24"/>
      <c r="O40" s="24"/>
      <c r="P40" s="24"/>
    </row>
    <row r="41" spans="1:18" ht="22.5" customHeight="1" x14ac:dyDescent="0.25">
      <c r="A41" s="70">
        <v>4</v>
      </c>
      <c r="B41" s="180" t="str">
        <f>'A1'!C24</f>
        <v>La cohérence entre les objectifs/la mission de l’établissement et les besoins/la demande de la communauté/marché est établie</v>
      </c>
      <c r="C41" s="181"/>
      <c r="D41" s="181"/>
      <c r="E41" s="182"/>
      <c r="F41" s="111">
        <f>'A1'!D24</f>
        <v>15</v>
      </c>
      <c r="G41" s="12" t="str">
        <f t="shared" si="3"/>
        <v>OK</v>
      </c>
      <c r="H41" s="24"/>
      <c r="I41" s="24"/>
      <c r="J41" s="24"/>
      <c r="K41" s="24"/>
      <c r="L41" s="24"/>
      <c r="M41" s="24"/>
      <c r="N41" s="24"/>
      <c r="O41" s="24"/>
      <c r="P41" s="24"/>
    </row>
    <row r="42" spans="1:18" ht="27.75" customHeight="1" x14ac:dyDescent="0.25">
      <c r="A42" s="70">
        <v>5</v>
      </c>
      <c r="B42" s="180" t="str">
        <f>'A1'!C25</f>
        <v>Les offres pour l’apprentissage en ligne sont couvertes par un système de modules/ crédits équivalents aux autres offres de l’université</v>
      </c>
      <c r="C42" s="181"/>
      <c r="D42" s="181"/>
      <c r="E42" s="182"/>
      <c r="F42" s="111">
        <f>'A1'!D25</f>
        <v>15</v>
      </c>
      <c r="G42" s="12" t="str">
        <f t="shared" si="3"/>
        <v>OK</v>
      </c>
      <c r="H42" s="24"/>
      <c r="I42" s="24"/>
      <c r="J42" s="24"/>
      <c r="K42" s="24"/>
      <c r="L42" s="24"/>
      <c r="M42" s="24"/>
      <c r="N42" s="24"/>
      <c r="O42" s="24"/>
      <c r="P42" s="24"/>
    </row>
    <row r="43" spans="1:18" ht="21.75" customHeight="1" x14ac:dyDescent="0.25">
      <c r="A43" s="70">
        <v>6</v>
      </c>
      <c r="B43" s="180" t="str">
        <f>'A1'!C26</f>
        <v>La politique Responsabilité Sociale de l’Université ou de l’Établissement tient compte du rôle de la technologie pour soutenir ses objectifs</v>
      </c>
      <c r="C43" s="181"/>
      <c r="D43" s="181"/>
      <c r="E43" s="182"/>
      <c r="F43" s="111">
        <f>'A1'!D26</f>
        <v>15</v>
      </c>
      <c r="G43" s="12" t="str">
        <f t="shared" si="3"/>
        <v>OK</v>
      </c>
      <c r="H43" s="24"/>
      <c r="I43" s="24"/>
      <c r="J43" s="24"/>
      <c r="K43" s="24"/>
      <c r="L43" s="24"/>
      <c r="M43" s="24"/>
      <c r="N43" s="24"/>
      <c r="O43" s="24"/>
      <c r="P43" s="24"/>
    </row>
    <row r="44" spans="1:18" ht="23.25" customHeight="1" x14ac:dyDescent="0.25">
      <c r="A44" s="70">
        <v>7</v>
      </c>
      <c r="B44" s="180" t="str">
        <f>'A1'!C27</f>
        <v>Des procédures appropriées sont en place pour garantir la transparence et la reconnaissance de tous les crédits d’évaluation et toutes les qualifications de l’établissement</v>
      </c>
      <c r="C44" s="181"/>
      <c r="D44" s="181"/>
      <c r="E44" s="182"/>
      <c r="F44" s="111">
        <f>'A1'!D27</f>
        <v>15</v>
      </c>
      <c r="G44" s="12" t="str">
        <f t="shared" si="3"/>
        <v>OK</v>
      </c>
      <c r="H44" s="24"/>
      <c r="I44" s="24"/>
      <c r="J44" s="24"/>
      <c r="K44" s="24"/>
      <c r="L44" s="24"/>
      <c r="M44" s="24"/>
      <c r="N44" s="24"/>
      <c r="O44" s="24"/>
      <c r="P44" s="24"/>
    </row>
    <row r="45" spans="1:18" ht="18.75" customHeight="1" x14ac:dyDescent="0.25">
      <c r="A45" s="24"/>
      <c r="B45" s="24"/>
      <c r="C45" s="24"/>
      <c r="D45" s="24"/>
      <c r="E45" s="24"/>
      <c r="F45" s="24"/>
      <c r="G45" s="24"/>
      <c r="H45" s="24"/>
      <c r="I45" s="24"/>
      <c r="J45" s="24"/>
      <c r="K45" s="24"/>
      <c r="L45" s="24"/>
      <c r="M45" s="24"/>
      <c r="N45" s="24"/>
      <c r="O45" s="24"/>
      <c r="P45" s="24"/>
    </row>
    <row r="46" spans="1:18" ht="24" customHeight="1" thickBot="1" x14ac:dyDescent="0.3">
      <c r="A46" s="56"/>
      <c r="B46" s="56"/>
      <c r="C46" s="56"/>
      <c r="D46" s="56"/>
      <c r="E46" s="56"/>
      <c r="F46" s="56"/>
      <c r="G46" s="56"/>
      <c r="H46" s="24">
        <f>4*10*80%</f>
        <v>32</v>
      </c>
      <c r="I46" s="24"/>
      <c r="J46" s="24"/>
      <c r="K46" s="24"/>
      <c r="L46" s="24"/>
      <c r="M46" s="24"/>
      <c r="N46" s="24"/>
      <c r="O46" s="24"/>
      <c r="P46" s="24"/>
    </row>
    <row r="47" spans="1:18" ht="21.75" customHeight="1" thickTop="1" x14ac:dyDescent="0.25">
      <c r="A47" s="23" t="s">
        <v>162</v>
      </c>
      <c r="B47" s="208" t="s">
        <v>163</v>
      </c>
      <c r="C47" s="209"/>
      <c r="D47" s="209"/>
      <c r="E47" s="210"/>
      <c r="F47" s="23" t="s">
        <v>17</v>
      </c>
      <c r="G47" s="23" t="s">
        <v>18</v>
      </c>
      <c r="H47" s="24"/>
      <c r="I47" s="24"/>
      <c r="J47" s="24"/>
      <c r="K47" s="24"/>
      <c r="L47" s="24"/>
      <c r="M47" s="24"/>
      <c r="N47" s="24"/>
      <c r="O47" s="24"/>
      <c r="P47" s="24"/>
    </row>
    <row r="48" spans="1:18" ht="18" customHeight="1" x14ac:dyDescent="0.25">
      <c r="A48" s="7" t="s">
        <v>5</v>
      </c>
      <c r="B48" s="174" t="str">
        <f>'A2'!C4</f>
        <v xml:space="preserve">L’institution dispose d’un mécanisme de gestion des ressources pour l’apprentissage </v>
      </c>
      <c r="C48" s="175"/>
      <c r="D48" s="175"/>
      <c r="E48" s="176"/>
      <c r="F48" s="115">
        <f>'A2'!F4</f>
        <v>45</v>
      </c>
      <c r="G48" s="106" t="str">
        <f>IF(F48&gt;=H46, "CONFORME", IF(F48&lt;H46, "NON CONFORME","CONFORME"))</f>
        <v>CONFORME</v>
      </c>
      <c r="H48" s="24"/>
      <c r="I48" s="24"/>
      <c r="J48" s="24"/>
      <c r="K48" s="24"/>
      <c r="L48" s="24"/>
      <c r="M48" s="24"/>
      <c r="N48" s="24"/>
      <c r="O48" s="24"/>
      <c r="P48" s="24"/>
    </row>
    <row r="49" spans="1:19" ht="21.75" customHeight="1" x14ac:dyDescent="0.25">
      <c r="A49" s="70">
        <v>1</v>
      </c>
      <c r="B49" s="180" t="str">
        <f>'A2'!C5</f>
        <v>Toutes les procédures basées sur la technologie sont testées convenablement, selon les meilleures pratiques du secteur</v>
      </c>
      <c r="C49" s="181"/>
      <c r="D49" s="181"/>
      <c r="E49" s="182"/>
      <c r="F49" s="111">
        <f>'A2'!D5</f>
        <v>15</v>
      </c>
      <c r="G49" s="12" t="str">
        <f>IF(F49 &gt;=10, "OK", IF(F49&gt;=5, "Action Néccessaire", IF(F49&lt;5, "Action Urgente")))</f>
        <v>OK</v>
      </c>
      <c r="H49" s="24"/>
      <c r="I49" s="24"/>
      <c r="J49" s="24"/>
      <c r="K49" s="24"/>
      <c r="L49" s="24"/>
      <c r="M49" s="24"/>
      <c r="N49" s="24"/>
      <c r="O49" s="24"/>
      <c r="P49" s="24"/>
    </row>
    <row r="50" spans="1:19" ht="21" customHeight="1" x14ac:dyDescent="0.25">
      <c r="A50" s="70">
        <v>2</v>
      </c>
      <c r="B50" s="180" t="str">
        <f>'A2'!C6</f>
        <v>L’établissement dispose d’une politique d’archivage pour le matériel d’apprentissage</v>
      </c>
      <c r="C50" s="181"/>
      <c r="D50" s="181"/>
      <c r="E50" s="182"/>
      <c r="F50" s="111">
        <f>'A2'!D6</f>
        <v>10</v>
      </c>
      <c r="G50" s="12" t="str">
        <f t="shared" ref="G50:G51" si="4">IF(F50 &gt;=10, "OK", IF(F50&gt;=5, "Action Néccessaire", IF(F50&lt;5, "Action Urgente")))</f>
        <v>OK</v>
      </c>
      <c r="H50" s="24"/>
      <c r="I50" s="24"/>
      <c r="J50" s="24"/>
      <c r="K50" s="24"/>
      <c r="L50" s="24"/>
      <c r="M50" s="24"/>
      <c r="N50" s="24"/>
      <c r="O50" s="24"/>
      <c r="P50" s="24"/>
    </row>
    <row r="51" spans="1:19" x14ac:dyDescent="0.25">
      <c r="A51" s="26">
        <v>3</v>
      </c>
      <c r="B51" s="180" t="str">
        <f>'A2'!C7</f>
        <v>Les pratiques et procédures établies pour la création et la distribution de contenu en ligne sont promues et encouragées</v>
      </c>
      <c r="C51" s="181"/>
      <c r="D51" s="181"/>
      <c r="E51" s="182"/>
      <c r="F51" s="111">
        <f>'A2'!D7</f>
        <v>10</v>
      </c>
      <c r="G51" s="12" t="str">
        <f t="shared" si="4"/>
        <v>OK</v>
      </c>
      <c r="H51" s="24">
        <f>8*10*80%</f>
        <v>64</v>
      </c>
      <c r="I51" s="24"/>
      <c r="J51" s="24"/>
      <c r="K51" s="24"/>
      <c r="L51" s="24"/>
      <c r="M51" s="24"/>
      <c r="N51" s="24"/>
      <c r="O51" s="24"/>
      <c r="P51" s="24"/>
    </row>
    <row r="52" spans="1:19" ht="18" customHeight="1" x14ac:dyDescent="0.25">
      <c r="A52" s="26">
        <v>4</v>
      </c>
      <c r="B52" s="180" t="str">
        <f>'A2'!C8</f>
        <v>Des indicateurs permettent de tracer l’utilisation par les apprenants des ressources d’apprentissage utilisées dans les procédures d’évaluation</v>
      </c>
      <c r="C52" s="181"/>
      <c r="D52" s="181"/>
      <c r="E52" s="182"/>
      <c r="F52" s="111">
        <f>'A2'!D8</f>
        <v>10</v>
      </c>
      <c r="G52" s="12" t="str">
        <f>IF(F52 &gt;=10, "OK", IF(F52&gt;=5, "Action Néccessaire", IF(F52&lt;5, "Action Urgente")))</f>
        <v>OK</v>
      </c>
      <c r="H52" s="24"/>
      <c r="I52" s="24"/>
      <c r="J52" s="24"/>
      <c r="K52" s="24"/>
      <c r="L52" s="24"/>
      <c r="M52" s="24"/>
      <c r="N52" s="24"/>
      <c r="O52" s="24"/>
      <c r="P52" s="24"/>
    </row>
    <row r="53" spans="1:19" ht="18" customHeight="1" x14ac:dyDescent="0.25">
      <c r="A53" s="18" t="s">
        <v>6</v>
      </c>
      <c r="B53" s="174" t="str">
        <f>'A2'!C9</f>
        <v>L’institution met à la disposition des apprenants un système d’information</v>
      </c>
      <c r="C53" s="175"/>
      <c r="D53" s="175"/>
      <c r="E53" s="176"/>
      <c r="F53" s="115">
        <f>'A2'!F9</f>
        <v>75</v>
      </c>
      <c r="G53" s="106" t="str">
        <f>IF(F53 &gt;=H51, "CONFORME", IF(F53&lt;H51, "NON CONFORME","CONFORME"))</f>
        <v>CONFORME</v>
      </c>
      <c r="H53" s="24"/>
      <c r="I53" s="24"/>
      <c r="J53" s="24"/>
      <c r="K53" s="24"/>
      <c r="L53" s="24"/>
      <c r="M53" s="24"/>
      <c r="N53" s="24"/>
      <c r="O53" s="24"/>
      <c r="R53" s="24"/>
      <c r="S53" s="24"/>
    </row>
    <row r="54" spans="1:19" ht="16.5" customHeight="1" x14ac:dyDescent="0.25">
      <c r="A54" s="70">
        <v>1</v>
      </c>
      <c r="B54" s="180" t="str">
        <f>'A2'!C10</f>
        <v>Toutes les procédures administratives se font sur l’intranet de l’institution</v>
      </c>
      <c r="C54" s="181"/>
      <c r="D54" s="181"/>
      <c r="E54" s="182"/>
      <c r="F54" s="111">
        <f>'A2'!D10</f>
        <v>10</v>
      </c>
      <c r="G54" s="12" t="str">
        <f>IF(F54 &gt;=10, "OK", IF(F54&gt;=5, "Action Néccessaire", IF(F54&lt;5, "Action Urgente")))</f>
        <v>OK</v>
      </c>
      <c r="H54" s="24"/>
      <c r="I54" s="24"/>
      <c r="J54" s="24"/>
      <c r="K54" s="24"/>
      <c r="L54" s="24"/>
      <c r="M54" s="24"/>
      <c r="N54" s="24"/>
      <c r="O54" s="24"/>
      <c r="R54" s="24"/>
      <c r="S54" s="24"/>
    </row>
    <row r="55" spans="1:19" ht="19.5" customHeight="1" x14ac:dyDescent="0.25">
      <c r="A55" s="70">
        <v>2</v>
      </c>
      <c r="B55" s="180" t="str">
        <f>'A2'!C11</f>
        <v>Toutes les informations, les cours, les emplois du temps et autres sont notifiés aux apprenants à travers un dispositif de communication</v>
      </c>
      <c r="C55" s="181"/>
      <c r="D55" s="181"/>
      <c r="E55" s="182"/>
      <c r="F55" s="111">
        <f>'A2'!D11</f>
        <v>15</v>
      </c>
      <c r="G55" s="12" t="str">
        <f t="shared" ref="G55:G61" si="5">IF(F55 &gt;=10, "OK", IF(F55&gt;=5, "Action Néccessaire", IF(F55&lt;5, "Action Urgente")))</f>
        <v>OK</v>
      </c>
      <c r="H55" s="24"/>
      <c r="I55" s="24"/>
      <c r="J55" s="24"/>
      <c r="K55" s="24"/>
      <c r="L55" s="24"/>
      <c r="M55" s="24"/>
      <c r="N55" s="24"/>
      <c r="O55" s="24"/>
      <c r="R55" s="24"/>
      <c r="S55" s="24"/>
    </row>
    <row r="56" spans="1:19" ht="17.25" customHeight="1" x14ac:dyDescent="0.25">
      <c r="A56" s="70">
        <v>3</v>
      </c>
      <c r="B56" s="180" t="str">
        <f>'A2'!C12</f>
        <v>Des informations écrites et détaillées sur chaque cours sont transmises aux apprenants</v>
      </c>
      <c r="C56" s="181"/>
      <c r="D56" s="181"/>
      <c r="E56" s="182"/>
      <c r="F56" s="111">
        <f>'A2'!D12</f>
        <v>10</v>
      </c>
      <c r="G56" s="12" t="str">
        <f t="shared" si="5"/>
        <v>OK</v>
      </c>
      <c r="H56" s="24"/>
      <c r="I56" s="24"/>
      <c r="J56" s="24"/>
      <c r="K56" s="24"/>
      <c r="L56" s="24"/>
      <c r="M56" s="24"/>
      <c r="N56" s="24"/>
      <c r="O56" s="24"/>
      <c r="R56" s="24"/>
      <c r="S56" s="24"/>
    </row>
    <row r="57" spans="1:19" ht="16.5" customHeight="1" x14ac:dyDescent="0.25">
      <c r="A57" s="70">
        <v>4</v>
      </c>
      <c r="B57" s="180" t="str">
        <f>'A2'!C13</f>
        <v>Un système de suivi de la progression des apprenants est mis en place et partagé</v>
      </c>
      <c r="C57" s="181"/>
      <c r="D57" s="181"/>
      <c r="E57" s="182"/>
      <c r="F57" s="111">
        <f>'A2'!D13</f>
        <v>5</v>
      </c>
      <c r="G57" s="12" t="str">
        <f t="shared" si="5"/>
        <v>Action Néccessaire</v>
      </c>
      <c r="H57" s="24"/>
      <c r="I57" s="24"/>
      <c r="J57" s="24"/>
      <c r="K57" s="24"/>
      <c r="L57" s="24"/>
      <c r="M57" s="24"/>
      <c r="N57" s="24"/>
      <c r="O57" s="24"/>
      <c r="R57" s="24"/>
      <c r="S57" s="24"/>
    </row>
    <row r="58" spans="1:19" ht="19.5" customHeight="1" x14ac:dyDescent="0.25">
      <c r="A58" s="70">
        <v>5</v>
      </c>
      <c r="B58" s="180" t="str">
        <f>'A2'!C14</f>
        <v>Un soutien personnalisé pour l’apprentissage méthodologique, technique et organisationnel est disponible</v>
      </c>
      <c r="C58" s="181"/>
      <c r="D58" s="181"/>
      <c r="E58" s="182"/>
      <c r="F58" s="111">
        <f>'A2'!D14</f>
        <v>15</v>
      </c>
      <c r="G58" s="12" t="str">
        <f t="shared" si="5"/>
        <v>OK</v>
      </c>
      <c r="H58" s="24"/>
      <c r="I58" s="24"/>
      <c r="J58" s="24"/>
      <c r="K58" s="24"/>
      <c r="L58" s="24"/>
      <c r="M58" s="24"/>
      <c r="N58" s="24"/>
      <c r="O58" s="24"/>
      <c r="R58" s="24"/>
      <c r="S58" s="24"/>
    </row>
    <row r="59" spans="1:19" ht="18.75" customHeight="1" x14ac:dyDescent="0.25">
      <c r="A59" s="70">
        <v>6</v>
      </c>
      <c r="B59" s="180" t="str">
        <f>'A2'!C15</f>
        <v>L’établissement forme les apprenants à l’utilisation des TICE dans le but de faciliter leur apprentissage</v>
      </c>
      <c r="C59" s="181"/>
      <c r="D59" s="181"/>
      <c r="E59" s="182"/>
      <c r="F59" s="111">
        <f>'A2'!D15</f>
        <v>10</v>
      </c>
      <c r="G59" s="12" t="str">
        <f t="shared" si="5"/>
        <v>OK</v>
      </c>
      <c r="H59" s="24"/>
      <c r="I59" s="24"/>
      <c r="J59" s="24"/>
      <c r="K59" s="24"/>
      <c r="L59" s="24"/>
      <c r="M59" s="24"/>
      <c r="N59" s="24"/>
      <c r="O59" s="24"/>
      <c r="P59" s="24"/>
    </row>
    <row r="60" spans="1:19" ht="19.5" customHeight="1" x14ac:dyDescent="0.25">
      <c r="A60" s="70">
        <v>7</v>
      </c>
      <c r="B60" s="180" t="str">
        <f>'A2'!C16</f>
        <v>Les apprenants disposent d’un identifiant pour accéder aux ressources pédagogiques</v>
      </c>
      <c r="C60" s="181"/>
      <c r="D60" s="181"/>
      <c r="E60" s="182"/>
      <c r="F60" s="111">
        <f>'A2'!D16</f>
        <v>5</v>
      </c>
      <c r="G60" s="12" t="str">
        <f t="shared" si="5"/>
        <v>Action Néccessaire</v>
      </c>
      <c r="H60" s="24">
        <f>4*10*80%</f>
        <v>32</v>
      </c>
      <c r="I60" s="24"/>
      <c r="J60" s="24"/>
      <c r="K60" s="24"/>
      <c r="L60" s="24"/>
      <c r="M60" s="24"/>
      <c r="N60" s="24"/>
      <c r="O60" s="24"/>
      <c r="P60" s="24"/>
    </row>
    <row r="61" spans="1:19" ht="21" customHeight="1" x14ac:dyDescent="0.25">
      <c r="A61" s="70">
        <v>8</v>
      </c>
      <c r="B61" s="183" t="str">
        <f>'A2'!C17</f>
        <v>Les apprenants ont accès à un ordinateur, aux services et matériels physiques/ digitaux (y compris l’internet) pour un usage complet et l’institution dispose des salles de formation et d’autoformation</v>
      </c>
      <c r="C61" s="184"/>
      <c r="D61" s="184"/>
      <c r="E61" s="185"/>
      <c r="F61" s="111">
        <f>'A2'!D17</f>
        <v>5</v>
      </c>
      <c r="G61" s="12" t="str">
        <f t="shared" si="5"/>
        <v>Action Néccessaire</v>
      </c>
      <c r="H61" s="24"/>
      <c r="I61" s="24"/>
      <c r="J61" s="24"/>
      <c r="K61" s="24"/>
      <c r="L61" s="24"/>
      <c r="M61" s="24"/>
      <c r="N61" s="24"/>
      <c r="O61" s="24"/>
      <c r="P61" s="24"/>
    </row>
    <row r="62" spans="1:19" ht="27" customHeight="1" x14ac:dyDescent="0.25">
      <c r="A62" s="18" t="s">
        <v>7</v>
      </c>
      <c r="B62" s="174" t="str">
        <f>'A2'!C18</f>
        <v>L’institution est engagée dans la formation et l’accompagnement du personnel impliqué dans la FOAD</v>
      </c>
      <c r="C62" s="175"/>
      <c r="D62" s="175"/>
      <c r="E62" s="176"/>
      <c r="F62" s="115">
        <f>'A2'!F18</f>
        <v>35</v>
      </c>
      <c r="G62" s="106" t="str">
        <f>IF(F62 &gt;=H60, "CONFORME", IF(F62&lt;H60, "NON CONFORME","CONFORME"))</f>
        <v>CONFORME</v>
      </c>
      <c r="H62" s="24"/>
      <c r="I62" s="24"/>
      <c r="J62" s="24"/>
      <c r="K62" s="24"/>
      <c r="L62" s="24"/>
      <c r="M62" s="24"/>
      <c r="N62" s="24"/>
      <c r="O62" s="24"/>
      <c r="P62" s="24"/>
    </row>
    <row r="63" spans="1:19" ht="18.75" customHeight="1" x14ac:dyDescent="0.25">
      <c r="A63" s="70">
        <v>1</v>
      </c>
      <c r="B63" s="180" t="str">
        <f>'A2'!C19</f>
        <v>Les directives de conception et de prestation des cours sont disponibles pour le personnel concerné</v>
      </c>
      <c r="C63" s="181"/>
      <c r="D63" s="181"/>
      <c r="E63" s="182"/>
      <c r="F63" s="111">
        <f>'A2'!D19</f>
        <v>5</v>
      </c>
      <c r="G63" s="12" t="str">
        <f>IF(F63 &gt;=10, "OK", IF(F63&gt;=5, "Action Néccessaire", IF(F63&lt;5, "Action Urgente")))</f>
        <v>Action Néccessaire</v>
      </c>
      <c r="H63" s="24"/>
      <c r="I63" s="24"/>
      <c r="J63" s="24"/>
      <c r="K63" s="24"/>
      <c r="L63" s="24"/>
      <c r="M63" s="24"/>
      <c r="N63" s="24"/>
      <c r="O63" s="24"/>
      <c r="P63" s="24"/>
    </row>
    <row r="64" spans="1:19" ht="21" customHeight="1" x14ac:dyDescent="0.25">
      <c r="A64" s="70">
        <v>2</v>
      </c>
      <c r="B64" s="180" t="str">
        <f>'A2'!C20</f>
        <v>Les supports méthodologiques, organisationnels et techniques pour toutes les personnes souhaitant développer leurs ressources d’apprentissage en ligne sont en place dans toute l’institution</v>
      </c>
      <c r="C64" s="181"/>
      <c r="D64" s="181"/>
      <c r="E64" s="182"/>
      <c r="F64" s="111">
        <f>'A2'!D20</f>
        <v>10</v>
      </c>
      <c r="G64" s="12" t="str">
        <f t="shared" ref="G64:G66" si="6">IF(F64 &gt;=10, "OK", IF(F64&gt;=5, "Action Néccessaire", IF(F64&lt;5, "Action Urgente")))</f>
        <v>OK</v>
      </c>
      <c r="H64" s="24"/>
      <c r="I64" s="24"/>
      <c r="J64" s="24"/>
      <c r="K64" s="24"/>
      <c r="L64" s="24"/>
      <c r="M64" s="24"/>
      <c r="N64" s="24"/>
      <c r="O64" s="24"/>
      <c r="P64" s="24"/>
    </row>
    <row r="65" spans="1:16" ht="17.25" customHeight="1" x14ac:dyDescent="0.25">
      <c r="A65" s="70">
        <v>3</v>
      </c>
      <c r="B65" s="180" t="str">
        <f>'A2'!C21</f>
        <v>Des services techniques pour encourager l’interaction du personnel sont mis en place</v>
      </c>
      <c r="C65" s="181"/>
      <c r="D65" s="181"/>
      <c r="E65" s="182"/>
      <c r="F65" s="111">
        <f>'A2'!D21</f>
        <v>15</v>
      </c>
      <c r="G65" s="12" t="str">
        <f t="shared" si="6"/>
        <v>OK</v>
      </c>
      <c r="H65" s="24">
        <f>4*10*80%</f>
        <v>32</v>
      </c>
      <c r="I65" s="24"/>
      <c r="J65" s="24"/>
      <c r="K65" s="24"/>
      <c r="L65" s="24"/>
      <c r="M65" s="24"/>
      <c r="N65" s="24"/>
      <c r="O65" s="24"/>
      <c r="P65" s="24"/>
    </row>
    <row r="66" spans="1:16" ht="23.25" customHeight="1" x14ac:dyDescent="0.25">
      <c r="A66" s="70">
        <v>4</v>
      </c>
      <c r="B66" s="180" t="str">
        <f>'A2'!C22</f>
        <v>L’institution dispose d’une politique de formation du personnel aux TICE</v>
      </c>
      <c r="C66" s="181"/>
      <c r="D66" s="181"/>
      <c r="E66" s="182"/>
      <c r="F66" s="111">
        <f>'A2'!D22</f>
        <v>5</v>
      </c>
      <c r="G66" s="12" t="str">
        <f t="shared" si="6"/>
        <v>Action Néccessaire</v>
      </c>
      <c r="H66" s="24"/>
      <c r="I66" s="24"/>
      <c r="J66" s="24"/>
      <c r="K66" s="24"/>
      <c r="L66" s="24"/>
      <c r="M66" s="24"/>
      <c r="N66" s="24"/>
      <c r="O66" s="24"/>
      <c r="P66" s="24"/>
    </row>
    <row r="67" spans="1:16" ht="21" customHeight="1" x14ac:dyDescent="0.25">
      <c r="A67" s="18" t="s">
        <v>74</v>
      </c>
      <c r="B67" s="174" t="str">
        <f>'A2'!C23</f>
        <v>L’institution dispose d’outils et de mécanismes garantissant la sécurité et le fonctionnement de la FOAD</v>
      </c>
      <c r="C67" s="175"/>
      <c r="D67" s="175"/>
      <c r="E67" s="176"/>
      <c r="F67" s="115">
        <f>'A2'!F23</f>
        <v>70</v>
      </c>
      <c r="G67" s="106" t="str">
        <f>IF(F67 &gt;=H65, "CONFORME", IF(F67&lt;H65, "NON CONFORME","CONFORME"))</f>
        <v>CONFORME</v>
      </c>
      <c r="H67" s="24"/>
      <c r="I67" s="24"/>
      <c r="J67" s="24"/>
      <c r="K67" s="24"/>
      <c r="L67" s="24"/>
      <c r="M67" s="24"/>
      <c r="N67" s="24"/>
      <c r="O67" s="24"/>
      <c r="P67" s="24"/>
    </row>
    <row r="68" spans="1:16" ht="19.5" customHeight="1" x14ac:dyDescent="0.25">
      <c r="A68" s="70">
        <v>1</v>
      </c>
      <c r="B68" s="180" t="str">
        <f>'A2'!C24</f>
        <v>Le personnel et les apprenants ont un accès unique ou différent aux différentes applications</v>
      </c>
      <c r="C68" s="181"/>
      <c r="D68" s="181"/>
      <c r="E68" s="182"/>
      <c r="F68" s="111">
        <f>'A2'!D24</f>
        <v>15</v>
      </c>
      <c r="G68" s="12" t="str">
        <f>IF(F68 &gt;=10, "OK", IF(F68&gt;=5, "Action Néccessaire", IF(F68&lt;5, "Action Urgente")))</f>
        <v>OK</v>
      </c>
      <c r="H68" s="24"/>
      <c r="I68" s="24"/>
      <c r="J68" s="24"/>
      <c r="K68" s="24"/>
      <c r="L68" s="24"/>
      <c r="M68" s="24"/>
      <c r="N68" s="24"/>
      <c r="O68" s="24"/>
      <c r="P68" s="24"/>
    </row>
    <row r="69" spans="1:16" ht="19.5" customHeight="1" x14ac:dyDescent="0.25">
      <c r="A69" s="70">
        <v>2</v>
      </c>
      <c r="B69" s="180" t="str">
        <f>'A2'!C25</f>
        <v>L’institution met en place un système dont l’ergonomie assure avec fiabilité la cohérence et la validité des contenus</v>
      </c>
      <c r="C69" s="181"/>
      <c r="D69" s="181"/>
      <c r="E69" s="182"/>
      <c r="F69" s="111">
        <f>'A2'!D25</f>
        <v>15</v>
      </c>
      <c r="G69" s="12" t="str">
        <f t="shared" ref="G69:G71" si="7">IF(F69 &gt;=10, "OK", IF(F69&gt;=5, "Action Néccessaire", IF(F69&lt;5, "Action Urgente")))</f>
        <v>OK</v>
      </c>
      <c r="H69" s="24"/>
      <c r="I69" s="24"/>
      <c r="J69" s="24"/>
      <c r="K69" s="24"/>
      <c r="L69" s="24"/>
      <c r="M69" s="24"/>
      <c r="N69" s="24"/>
      <c r="O69" s="24"/>
      <c r="P69" s="24"/>
    </row>
    <row r="70" spans="1:16" ht="19.5" customHeight="1" x14ac:dyDescent="0.25">
      <c r="A70" s="70">
        <v>3</v>
      </c>
      <c r="B70" s="180" t="str">
        <f>'A2'!C26</f>
        <v>L’institution dispose d’une politique éditoriale et d’une charte graphique pour l’ensemble de ses cours et ressources</v>
      </c>
      <c r="C70" s="181"/>
      <c r="D70" s="181"/>
      <c r="E70" s="182"/>
      <c r="F70" s="111">
        <f>'A2'!D26</f>
        <v>5</v>
      </c>
      <c r="G70" s="12" t="str">
        <f t="shared" si="7"/>
        <v>Action Néccessaire</v>
      </c>
      <c r="H70" s="24"/>
      <c r="I70" s="24"/>
      <c r="J70" s="24"/>
      <c r="K70" s="24"/>
      <c r="L70" s="24"/>
      <c r="M70" s="24"/>
      <c r="N70" s="24"/>
      <c r="O70" s="24"/>
      <c r="P70" s="24"/>
    </row>
    <row r="71" spans="1:16" ht="18.75" customHeight="1" x14ac:dyDescent="0.25">
      <c r="A71" s="70">
        <v>4</v>
      </c>
      <c r="B71" s="180" t="str">
        <f>'A2'!C27</f>
        <v>Un cryptage solide de bout en bout est utilisé pour protéger toutes les données personnelles des utilisateurs dans le système</v>
      </c>
      <c r="C71" s="181"/>
      <c r="D71" s="181"/>
      <c r="E71" s="182"/>
      <c r="F71" s="111">
        <f>'A2'!D27</f>
        <v>10</v>
      </c>
      <c r="G71" s="12" t="str">
        <f t="shared" si="7"/>
        <v>OK</v>
      </c>
      <c r="H71" s="24"/>
      <c r="I71" s="24"/>
      <c r="J71" s="24"/>
      <c r="K71" s="24"/>
      <c r="L71" s="24"/>
      <c r="M71" s="24"/>
      <c r="N71" s="24"/>
      <c r="O71" s="24"/>
      <c r="P71" s="24"/>
    </row>
    <row r="72" spans="1:16" ht="18.75" customHeight="1" x14ac:dyDescent="0.25">
      <c r="A72" s="73"/>
      <c r="B72" s="54"/>
      <c r="C72" s="54"/>
      <c r="D72" s="54"/>
      <c r="E72" s="54"/>
      <c r="F72" s="55"/>
      <c r="G72" s="74"/>
      <c r="H72" s="24"/>
      <c r="I72" s="24"/>
      <c r="J72" s="24"/>
      <c r="K72" s="24"/>
      <c r="L72" s="24"/>
      <c r="M72" s="24"/>
      <c r="N72" s="24"/>
      <c r="O72" s="24"/>
      <c r="P72" s="24"/>
    </row>
    <row r="73" spans="1:16" ht="26.25" customHeight="1" thickBot="1" x14ac:dyDescent="0.3">
      <c r="A73" s="56"/>
      <c r="B73" s="56"/>
      <c r="C73" s="56"/>
      <c r="D73" s="56"/>
      <c r="E73" s="56"/>
      <c r="F73" s="56"/>
      <c r="G73" s="56"/>
      <c r="H73" s="24">
        <f>4*10*80%</f>
        <v>32</v>
      </c>
      <c r="I73" s="24"/>
      <c r="J73" s="24"/>
      <c r="K73" s="24"/>
      <c r="L73" s="24"/>
      <c r="M73" s="24"/>
      <c r="N73" s="24"/>
      <c r="O73" s="24"/>
      <c r="P73" s="24"/>
    </row>
    <row r="74" spans="1:16" ht="15" customHeight="1" thickTop="1" thickBot="1" x14ac:dyDescent="0.3">
      <c r="A74" s="23" t="s">
        <v>162</v>
      </c>
      <c r="B74" s="208" t="s">
        <v>163</v>
      </c>
      <c r="C74" s="209"/>
      <c r="D74" s="209"/>
      <c r="E74" s="210"/>
      <c r="F74" s="23" t="s">
        <v>17</v>
      </c>
      <c r="G74" s="23" t="s">
        <v>18</v>
      </c>
      <c r="H74" s="24"/>
      <c r="I74" s="24"/>
      <c r="J74" s="24"/>
      <c r="K74" s="24"/>
      <c r="L74" s="24"/>
      <c r="M74" s="24"/>
      <c r="N74" s="24"/>
      <c r="O74" s="24"/>
      <c r="P74" s="24"/>
    </row>
    <row r="75" spans="1:16" ht="21.75" customHeight="1" thickTop="1" x14ac:dyDescent="0.25">
      <c r="A75" s="7" t="s">
        <v>8</v>
      </c>
      <c r="B75" s="171" t="str">
        <f>'A3'!C4</f>
        <v>L’offre de formation intègre une pédagogie flexible et adaptée aux besoins des usagers dans une perspective d’amélioration continue.</v>
      </c>
      <c r="C75" s="172"/>
      <c r="D75" s="172"/>
      <c r="E75" s="173"/>
      <c r="F75" s="115">
        <f>'A3'!F4</f>
        <v>60</v>
      </c>
      <c r="G75" s="106" t="str">
        <f>IF(F75&gt;=H73, "CONFORME", IF(F75&lt;H73, "NON CONFORME","CONFORME"))</f>
        <v>CONFORME</v>
      </c>
      <c r="H75" s="24"/>
      <c r="I75" s="24"/>
      <c r="J75" s="24"/>
      <c r="K75" s="24"/>
      <c r="L75" s="24"/>
      <c r="M75" s="24"/>
      <c r="N75" s="24"/>
      <c r="O75" s="24"/>
      <c r="P75" s="24"/>
    </row>
    <row r="76" spans="1:16" ht="31.5" customHeight="1" x14ac:dyDescent="0.25">
      <c r="A76" s="70">
        <v>1</v>
      </c>
      <c r="B76" s="183" t="str">
        <f>'A3'!C5</f>
        <v>Une pédagogie flexible et des modèles de prestation de cours sont adoptés pour satisfaire les besoins des différents usagers</v>
      </c>
      <c r="C76" s="184"/>
      <c r="D76" s="184"/>
      <c r="E76" s="185"/>
      <c r="F76" s="111">
        <f>'A3'!D5</f>
        <v>15</v>
      </c>
      <c r="G76" s="12" t="str">
        <f>IF(F76 &gt;=10, "OK", IF(F76 &gt;=5, "Action Néccessaire", IF(F76&lt;5, "Action Urgente")))</f>
        <v>OK</v>
      </c>
      <c r="H76" s="24"/>
      <c r="I76" s="24"/>
      <c r="J76" s="24"/>
      <c r="K76" s="24"/>
      <c r="L76" s="24"/>
      <c r="M76" s="24"/>
      <c r="N76" s="24"/>
      <c r="O76" s="24"/>
      <c r="P76" s="24"/>
    </row>
    <row r="77" spans="1:16" ht="29.25" customHeight="1" x14ac:dyDescent="0.25">
      <c r="A77" s="70">
        <v>2</v>
      </c>
      <c r="B77" s="183" t="str">
        <f>'A3'!C6</f>
        <v>Des systèmes et services sont implantés pour appuyer la communication parmi les apprenants et le personnel</v>
      </c>
      <c r="C77" s="184"/>
      <c r="D77" s="184"/>
      <c r="E77" s="185"/>
      <c r="F77" s="111">
        <f>'A3'!D6</f>
        <v>15</v>
      </c>
      <c r="G77" s="12" t="str">
        <f t="shared" ref="G77:G79" si="8">IF(F77 &gt;=10, "OK", IF(F77 &gt;=5, "Action Néccessaire", IF(F77&lt;5, "Action Urgente")))</f>
        <v>OK</v>
      </c>
      <c r="H77" s="24"/>
      <c r="I77" s="24"/>
      <c r="J77" s="24"/>
      <c r="K77" s="24"/>
      <c r="L77" s="24"/>
      <c r="M77" s="24"/>
      <c r="N77" s="24"/>
      <c r="O77" s="24"/>
      <c r="P77" s="24"/>
    </row>
    <row r="78" spans="1:16" ht="17.25" customHeight="1" x14ac:dyDescent="0.25">
      <c r="A78" s="70">
        <v>3</v>
      </c>
      <c r="B78" s="183" t="str">
        <f>'A3'!C7</f>
        <v>L’offre d’apprentissage en ligne fournit un support technique, organisationnel, et pédagogique pour ceux qui utilisent les services de l’inscription jusqu’à la diplômation par matériels écrits, des sessions face à face et l’assistance en ligne.</v>
      </c>
      <c r="C78" s="184"/>
      <c r="D78" s="184"/>
      <c r="E78" s="185"/>
      <c r="F78" s="111">
        <f>'A3'!D7</f>
        <v>15</v>
      </c>
      <c r="G78" s="12" t="str">
        <f t="shared" si="8"/>
        <v>OK</v>
      </c>
      <c r="H78" s="24">
        <f>8*10*80%</f>
        <v>64</v>
      </c>
      <c r="I78" s="24"/>
      <c r="J78" s="24"/>
      <c r="K78" s="24"/>
      <c r="L78" s="24"/>
      <c r="M78" s="24"/>
      <c r="N78" s="24"/>
      <c r="O78" s="24"/>
      <c r="P78" s="24"/>
    </row>
    <row r="79" spans="1:16" ht="21" customHeight="1" x14ac:dyDescent="0.25">
      <c r="A79" s="70">
        <v>4</v>
      </c>
      <c r="B79" s="183" t="str">
        <f>'A3'!C8</f>
        <v>Les outils et procédures pour l’évaluation des résultats du processus d’apprentissage y compris l’utilisation de données recueillies des parties prenantes et des diplômés sont pris en considération, pour l’amélioration de la qualité de l’offre de formation.</v>
      </c>
      <c r="C79" s="184"/>
      <c r="D79" s="184"/>
      <c r="E79" s="185"/>
      <c r="F79" s="111">
        <f>'A3'!D8</f>
        <v>15</v>
      </c>
      <c r="G79" s="12" t="str">
        <f t="shared" si="8"/>
        <v>OK</v>
      </c>
      <c r="H79" s="24"/>
      <c r="I79" s="24"/>
      <c r="J79" s="24"/>
      <c r="K79" s="24"/>
      <c r="L79" s="24"/>
      <c r="M79" s="24"/>
      <c r="N79" s="24"/>
      <c r="O79" s="24"/>
      <c r="P79" s="24"/>
    </row>
    <row r="80" spans="1:16" ht="20.25" customHeight="1" x14ac:dyDescent="0.25">
      <c r="A80" s="7" t="s">
        <v>9</v>
      </c>
      <c r="B80" s="186" t="str">
        <f>'A3'!C9</f>
        <v>Les conditions et les modalités de l’évaluation sont définies et opérationnelles</v>
      </c>
      <c r="C80" s="187"/>
      <c r="D80" s="187"/>
      <c r="E80" s="188"/>
      <c r="F80" s="115">
        <f>'A3'!F9</f>
        <v>115</v>
      </c>
      <c r="G80" s="106" t="str">
        <f>IF(F80&gt;=H78, "CONFORME", IF(F80&lt;H78, "NON CONFORME","CONFORME"))</f>
        <v>CONFORME</v>
      </c>
      <c r="H80" s="24"/>
      <c r="I80" s="24"/>
      <c r="J80" s="24"/>
      <c r="K80" s="24"/>
      <c r="L80" s="24"/>
      <c r="M80" s="24"/>
      <c r="N80" s="24"/>
      <c r="O80" s="24"/>
      <c r="P80" s="24"/>
    </row>
    <row r="81" spans="1:16" ht="21" customHeight="1" x14ac:dyDescent="0.25">
      <c r="A81" s="70">
        <v>1</v>
      </c>
      <c r="B81" s="180" t="str">
        <f>'A3'!C10</f>
        <v>Évaluation diagnostique, évaluation formative, autoévaluation et évaluation sommative sont toutes utilisées et transposées dans les outils numériques</v>
      </c>
      <c r="C81" s="181"/>
      <c r="D81" s="181"/>
      <c r="E81" s="182"/>
      <c r="F81" s="111">
        <f>'A3'!D10</f>
        <v>15</v>
      </c>
      <c r="G81" s="12" t="str">
        <f>IF(F81 &gt;=10, "OK", IF(F81 &gt;=5, "Action Néccessaire", IF(F81&lt;5, "Action Urgente")))</f>
        <v>OK</v>
      </c>
      <c r="H81" s="24"/>
      <c r="I81" s="24"/>
      <c r="J81" s="24"/>
      <c r="K81" s="24"/>
      <c r="L81" s="24"/>
      <c r="M81" s="24"/>
      <c r="N81" s="24"/>
      <c r="O81" s="24"/>
      <c r="P81" s="24"/>
    </row>
    <row r="82" spans="1:16" ht="20.25" customHeight="1" x14ac:dyDescent="0.25">
      <c r="A82" s="70">
        <v>2</v>
      </c>
      <c r="B82" s="180" t="str">
        <f>'A3'!C11</f>
        <v>Des opportunités d’auto-évaluation continues sont à la disposition des apprenants, pour leur permettre de réfléchir sur leur expérience d’apprentissage</v>
      </c>
      <c r="C82" s="181"/>
      <c r="D82" s="181"/>
      <c r="E82" s="182"/>
      <c r="F82" s="111">
        <f>'A3'!D11</f>
        <v>15</v>
      </c>
      <c r="G82" s="12" t="str">
        <f>IF(F82 &gt;=10, "OK", IF(F82 &gt;=5, "Action Néccessaire", IF(F82&lt;5, "Action Urgente")))</f>
        <v>OK</v>
      </c>
      <c r="H82" s="24"/>
      <c r="I82" s="24"/>
      <c r="J82" s="24"/>
      <c r="K82" s="24"/>
      <c r="L82" s="24"/>
      <c r="M82" s="24"/>
      <c r="N82" s="24"/>
      <c r="O82" s="24"/>
      <c r="P82" s="24"/>
    </row>
    <row r="83" spans="1:16" ht="21.75" customHeight="1" x14ac:dyDescent="0.25">
      <c r="A83" s="70">
        <v>3</v>
      </c>
      <c r="B83" s="180" t="str">
        <f>'A3'!C12</f>
        <v>L’établissement a des procédures et des outils appropriés pour sécuriser le processus d’évaluation et s’assurer de la confidentialité des résultats</v>
      </c>
      <c r="C83" s="181"/>
      <c r="D83" s="181"/>
      <c r="E83" s="182"/>
      <c r="F83" s="111">
        <f>'A3'!D12</f>
        <v>15</v>
      </c>
      <c r="G83" s="12" t="str">
        <f t="shared" ref="G83:G88" si="9">IF(F83 &gt;=10, "OK", IF(F83 &gt;=5, "Action Néccessaire", IF(F83&lt;5, "Action Urgente")))</f>
        <v>OK</v>
      </c>
      <c r="H83" s="24"/>
      <c r="I83" s="24"/>
      <c r="J83" s="24"/>
      <c r="K83" s="24"/>
      <c r="L83" s="24"/>
      <c r="M83" s="24"/>
      <c r="N83" s="24"/>
      <c r="O83" s="24"/>
      <c r="P83" s="24"/>
    </row>
    <row r="84" spans="1:16" ht="24" customHeight="1" x14ac:dyDescent="0.25">
      <c r="A84" s="70">
        <v>4</v>
      </c>
      <c r="B84" s="180" t="str">
        <f>'A3'!C13</f>
        <v>Des méthodes pour détecter le plagiat et autres formes de tricherie sont en place et sont communiquées aux apprenants</v>
      </c>
      <c r="C84" s="181"/>
      <c r="D84" s="181"/>
      <c r="E84" s="182"/>
      <c r="F84" s="111">
        <f>'A3'!D13</f>
        <v>15</v>
      </c>
      <c r="G84" s="12" t="str">
        <f t="shared" si="9"/>
        <v>OK</v>
      </c>
      <c r="H84" s="24"/>
      <c r="I84" s="24"/>
      <c r="J84" s="24"/>
      <c r="K84" s="24"/>
      <c r="L84" s="24"/>
      <c r="M84" s="24"/>
      <c r="N84" s="24"/>
      <c r="O84" s="24"/>
      <c r="P84" s="24"/>
    </row>
    <row r="85" spans="1:16" ht="22.5" customHeight="1" x14ac:dyDescent="0.25">
      <c r="A85" s="70">
        <v>5</v>
      </c>
      <c r="B85" s="180" t="str">
        <f>'A3'!C14</f>
        <v>Des feedbacks constructifs et compréhensifs sont fournis aux apprenants</v>
      </c>
      <c r="C85" s="181"/>
      <c r="D85" s="181"/>
      <c r="E85" s="182"/>
      <c r="F85" s="111">
        <f>'A3'!D14</f>
        <v>10</v>
      </c>
      <c r="G85" s="12" t="str">
        <f t="shared" si="9"/>
        <v>OK</v>
      </c>
      <c r="H85" s="24"/>
      <c r="I85" s="24"/>
      <c r="J85" s="24"/>
      <c r="K85" s="24"/>
      <c r="L85" s="24"/>
      <c r="M85" s="24"/>
      <c r="N85" s="24"/>
      <c r="O85" s="24"/>
      <c r="P85" s="24"/>
    </row>
    <row r="86" spans="1:16" ht="24.75" customHeight="1" x14ac:dyDescent="0.25">
      <c r="A86" s="70">
        <v>6</v>
      </c>
      <c r="B86" s="180" t="str">
        <f>'A3'!C15</f>
        <v>Un système efficace et équitable pour les griefs issus des résultats d’évaluations est en place</v>
      </c>
      <c r="C86" s="181"/>
      <c r="D86" s="181"/>
      <c r="E86" s="182"/>
      <c r="F86" s="111">
        <f>'A3'!D15</f>
        <v>15</v>
      </c>
      <c r="G86" s="12" t="str">
        <f t="shared" si="9"/>
        <v>OK</v>
      </c>
      <c r="H86" s="24"/>
      <c r="I86" s="24"/>
      <c r="J86" s="24"/>
      <c r="K86" s="24"/>
      <c r="L86" s="24"/>
      <c r="M86" s="24"/>
      <c r="N86" s="24"/>
      <c r="O86" s="24"/>
      <c r="P86" s="24"/>
    </row>
    <row r="87" spans="1:16" x14ac:dyDescent="0.25">
      <c r="A87" s="70">
        <v>7</v>
      </c>
      <c r="B87" s="180" t="str">
        <f>'A3'!C16</f>
        <v>Les méthodes d’évaluation par les pairs sont soutenues et/ou le travail en groupe est encouragé pour les apprenants</v>
      </c>
      <c r="C87" s="181"/>
      <c r="D87" s="181"/>
      <c r="E87" s="182"/>
      <c r="F87" s="111">
        <f>'A3'!D16</f>
        <v>15</v>
      </c>
      <c r="G87" s="12" t="str">
        <f t="shared" si="9"/>
        <v>OK</v>
      </c>
      <c r="H87" s="24">
        <f>4*10*80%</f>
        <v>32</v>
      </c>
      <c r="I87" s="24"/>
      <c r="J87" s="24"/>
      <c r="K87" s="24"/>
      <c r="L87" s="24"/>
      <c r="M87" s="24"/>
      <c r="N87" s="24"/>
      <c r="O87" s="24"/>
      <c r="P87" s="24"/>
    </row>
    <row r="88" spans="1:16" ht="23.25" customHeight="1" x14ac:dyDescent="0.25">
      <c r="A88" s="70">
        <v>8</v>
      </c>
      <c r="B88" s="180" t="str">
        <f>'A3'!C17</f>
        <v>La remise des diplômes aux apprenants est organisée</v>
      </c>
      <c r="C88" s="181"/>
      <c r="D88" s="181"/>
      <c r="E88" s="182"/>
      <c r="F88" s="111">
        <f>'A3'!D17</f>
        <v>15</v>
      </c>
      <c r="G88" s="12" t="str">
        <f t="shared" si="9"/>
        <v>OK</v>
      </c>
      <c r="H88" s="24"/>
      <c r="I88" s="24"/>
      <c r="J88" s="24"/>
      <c r="K88" s="24"/>
      <c r="L88" s="24"/>
      <c r="M88" s="24"/>
      <c r="N88" s="24"/>
      <c r="O88" s="24"/>
      <c r="P88" s="24"/>
    </row>
    <row r="89" spans="1:16" ht="27.75" customHeight="1" x14ac:dyDescent="0.25">
      <c r="A89" s="7" t="s">
        <v>10</v>
      </c>
      <c r="B89" s="186" t="str">
        <f>'A3'!C18</f>
        <v>L’institution dispose d’une politique de ressources humaines en FOAD</v>
      </c>
      <c r="C89" s="187"/>
      <c r="D89" s="187"/>
      <c r="E89" s="188"/>
      <c r="F89" s="115">
        <f>'A3'!F18</f>
        <v>50</v>
      </c>
      <c r="G89" s="106" t="str">
        <f>IF(F89 &gt;=H87, "CONFORME", IF(F89&lt;H87, "NON CONFORME","CONFORME"))</f>
        <v>CONFORME</v>
      </c>
      <c r="H89" s="24"/>
      <c r="I89" s="24"/>
      <c r="J89" s="24"/>
      <c r="K89" s="24"/>
      <c r="L89" s="24"/>
      <c r="M89" s="24"/>
      <c r="N89" s="24"/>
      <c r="O89" s="24"/>
      <c r="P89" s="24"/>
    </row>
    <row r="90" spans="1:16" ht="26.25" customHeight="1" x14ac:dyDescent="0.25">
      <c r="A90" s="70">
        <v>1</v>
      </c>
      <c r="B90" s="180" t="str">
        <f>'A3'!C19</f>
        <v>L’institution dispose d’une cellule de spécialistes compétents en FOAD/FAD pour la conduite de l’offre</v>
      </c>
      <c r="C90" s="181"/>
      <c r="D90" s="181"/>
      <c r="E90" s="182"/>
      <c r="F90" s="111">
        <f>'A3'!D19</f>
        <v>15</v>
      </c>
      <c r="G90" s="12" t="str">
        <f>IF(F90 &gt;=10, "OK", IF(F90 &gt;=5, "Action Néccessaire", IF(F90&lt;5, "Action Urgente")))</f>
        <v>OK</v>
      </c>
      <c r="H90" s="24"/>
      <c r="I90" s="24"/>
      <c r="J90" s="24"/>
      <c r="K90" s="24"/>
      <c r="L90" s="24"/>
      <c r="M90" s="24"/>
      <c r="N90" s="24"/>
      <c r="O90" s="24"/>
      <c r="P90" s="24"/>
    </row>
    <row r="91" spans="1:16" ht="24" customHeight="1" x14ac:dyDescent="0.25">
      <c r="A91" s="70">
        <v>2</v>
      </c>
      <c r="B91" s="180" t="str">
        <f>'A3'!C20</f>
        <v>Les analyses des besoins du personnel enseignant sont régulièrement réalisées, à travers des évaluations des compétences du personnel ou des processus d’auto-évaluation</v>
      </c>
      <c r="C91" s="181"/>
      <c r="D91" s="181"/>
      <c r="E91" s="182"/>
      <c r="F91" s="111">
        <f>'A3'!D20</f>
        <v>15</v>
      </c>
      <c r="G91" s="12" t="str">
        <f t="shared" ref="G91:G93" si="10">IF(F91 &gt;=10, "OK", IF(F91 &gt;=5, "Action Néccessaire", IF(F91&lt;5, "Action Urgente")))</f>
        <v>OK</v>
      </c>
      <c r="H91" s="24"/>
      <c r="I91" s="24"/>
      <c r="J91" s="24"/>
      <c r="K91" s="24"/>
      <c r="L91" s="24"/>
      <c r="M91" s="24"/>
      <c r="N91" s="24"/>
      <c r="O91" s="24"/>
      <c r="P91" s="24"/>
    </row>
    <row r="92" spans="1:16" ht="21.75" customHeight="1" x14ac:dyDescent="0.25">
      <c r="A92" s="70">
        <v>3</v>
      </c>
      <c r="B92" s="180" t="str">
        <f>'A3'!C21</f>
        <v>Les dispositifs de formation du personnel chargé des services d’apprentissage sont disponibles pour les soutenir dans le processus de migration de l’enseignement conventionnel vers l’enseignement en ligne</v>
      </c>
      <c r="C92" s="181"/>
      <c r="D92" s="181"/>
      <c r="E92" s="182"/>
      <c r="F92" s="111">
        <f>'A3'!D21</f>
        <v>10</v>
      </c>
      <c r="G92" s="12" t="str">
        <f t="shared" si="10"/>
        <v>OK</v>
      </c>
      <c r="H92" s="24"/>
      <c r="I92" s="24"/>
      <c r="J92" s="24"/>
      <c r="K92" s="24"/>
      <c r="L92" s="24"/>
      <c r="M92" s="24"/>
      <c r="N92" s="24"/>
      <c r="O92" s="24"/>
      <c r="P92" s="24"/>
    </row>
    <row r="93" spans="1:16" ht="17.25" customHeight="1" x14ac:dyDescent="0.25">
      <c r="A93" s="70">
        <v>4</v>
      </c>
      <c r="B93" s="180" t="str">
        <f>'A3'!C22</f>
        <v>Tout le personnel responsable de la conception des cours est soumis à un processus d’apprentissage et d’évaluation par les pairs</v>
      </c>
      <c r="C93" s="181"/>
      <c r="D93" s="181"/>
      <c r="E93" s="182"/>
      <c r="F93" s="111">
        <f>'A3'!D22</f>
        <v>10</v>
      </c>
      <c r="G93" s="12" t="str">
        <f t="shared" si="10"/>
        <v>OK</v>
      </c>
      <c r="H93" s="24"/>
      <c r="I93" s="24"/>
      <c r="J93" s="24"/>
      <c r="K93" s="24"/>
      <c r="L93" s="24"/>
      <c r="M93" s="24"/>
      <c r="N93" s="24"/>
      <c r="O93" s="24"/>
      <c r="P93" s="24"/>
    </row>
    <row r="94" spans="1:16" ht="17.25" customHeight="1" x14ac:dyDescent="0.25">
      <c r="A94" s="75"/>
      <c r="B94" s="72"/>
      <c r="C94" s="72"/>
      <c r="D94" s="72"/>
      <c r="E94" s="72"/>
      <c r="F94" s="55"/>
      <c r="G94" s="74"/>
      <c r="H94" s="24"/>
      <c r="I94" s="24"/>
      <c r="J94" s="24"/>
      <c r="K94" s="24"/>
      <c r="L94" s="24"/>
      <c r="M94" s="24"/>
      <c r="N94" s="24"/>
      <c r="O94" s="24"/>
      <c r="P94" s="24"/>
    </row>
    <row r="95" spans="1:16" ht="24.75" customHeight="1" thickBot="1" x14ac:dyDescent="0.3">
      <c r="A95" s="56"/>
      <c r="B95" s="56"/>
      <c r="C95" s="56"/>
      <c r="D95" s="56"/>
      <c r="E95" s="56"/>
      <c r="F95" s="56"/>
      <c r="G95" s="56"/>
      <c r="H95" s="1">
        <f>11*10*80%</f>
        <v>88</v>
      </c>
    </row>
    <row r="96" spans="1:16" ht="22.5" customHeight="1" thickTop="1" thickBot="1" x14ac:dyDescent="0.3">
      <c r="A96" s="23" t="s">
        <v>162</v>
      </c>
      <c r="B96" s="208" t="s">
        <v>163</v>
      </c>
      <c r="C96" s="209"/>
      <c r="D96" s="209"/>
      <c r="E96" s="210"/>
      <c r="F96" s="23" t="s">
        <v>17</v>
      </c>
      <c r="G96" s="23" t="s">
        <v>18</v>
      </c>
    </row>
    <row r="97" spans="1:8" ht="18.75" customHeight="1" thickTop="1" x14ac:dyDescent="0.25">
      <c r="A97" s="18" t="s">
        <v>129</v>
      </c>
      <c r="B97" s="171" t="str">
        <f>Infra!C4</f>
        <v>Les Dispositifs physiques</v>
      </c>
      <c r="C97" s="172"/>
      <c r="D97" s="172"/>
      <c r="E97" s="173"/>
      <c r="F97" s="116">
        <f>Infra!F4</f>
        <v>95</v>
      </c>
      <c r="G97" s="106" t="str">
        <f>IF(F97&gt;=H95, "CONFORME", IF(F97&lt;H95, "NON CONFORME","CONFORME"))</f>
        <v>CONFORME</v>
      </c>
    </row>
    <row r="98" spans="1:8" ht="20.25" customHeight="1" x14ac:dyDescent="0.25">
      <c r="A98" s="70">
        <v>1</v>
      </c>
      <c r="B98" s="177" t="str">
        <f>Infra!C5</f>
        <v>Un bâtiment administratif affecté au Conseil de direction et/ou au Rectorat et à leurs services d’appui</v>
      </c>
      <c r="C98" s="178"/>
      <c r="D98" s="178"/>
      <c r="E98" s="179"/>
      <c r="F98" s="118">
        <f>Infra!D5</f>
        <v>15</v>
      </c>
      <c r="G98" s="12" t="str">
        <f>IF(F98 &gt;=10, "OK", IF(F98 &gt;=5, "Action Néccessaire", IF(F98&lt;5, "Action Urgente")))</f>
        <v>OK</v>
      </c>
    </row>
    <row r="99" spans="1:8" ht="18.75" customHeight="1" x14ac:dyDescent="0.25">
      <c r="A99" s="70">
        <v>2</v>
      </c>
      <c r="B99" s="177" t="str">
        <f>Infra!C6</f>
        <v>Des bureaux pour les Responsables des structures de l'institution (Administratif et Technique)</v>
      </c>
      <c r="C99" s="178"/>
      <c r="D99" s="178"/>
      <c r="E99" s="179"/>
      <c r="F99" s="118">
        <f>Infra!D6</f>
        <v>10</v>
      </c>
      <c r="G99" s="12" t="str">
        <f t="shared" ref="G99:G107" si="11">IF(F99 &gt;=10, "OK", IF(F99 &gt;=5, "Action Néccessaire", IF(F99&lt;5, "Action Urgente")))</f>
        <v>OK</v>
      </c>
    </row>
    <row r="100" spans="1:8" ht="17.25" customHeight="1" x14ac:dyDescent="0.25">
      <c r="A100" s="70">
        <v>3</v>
      </c>
      <c r="B100" s="177" t="str">
        <f>Infra!C7</f>
        <v>Des locaux pour la tenue des Conseils ou Assemblées et pour toutes autres reunions</v>
      </c>
      <c r="C100" s="178"/>
      <c r="D100" s="178"/>
      <c r="E100" s="179"/>
      <c r="F100" s="118">
        <f>Infra!D7</f>
        <v>15</v>
      </c>
      <c r="G100" s="12" t="str">
        <f t="shared" si="11"/>
        <v>OK</v>
      </c>
    </row>
    <row r="101" spans="1:8" ht="18.75" customHeight="1" x14ac:dyDescent="0.25">
      <c r="A101" s="70">
        <v>4</v>
      </c>
      <c r="B101" s="177" t="str">
        <f>Infra!C8</f>
        <v>Une bibliothèque avec une salle de lecture d’au moins 30 places assises pour les étudiants sur place</v>
      </c>
      <c r="C101" s="178"/>
      <c r="D101" s="178"/>
      <c r="E101" s="179"/>
      <c r="F101" s="118">
        <f>Infra!D8</f>
        <v>10</v>
      </c>
      <c r="G101" s="12" t="str">
        <f t="shared" si="11"/>
        <v>OK</v>
      </c>
    </row>
    <row r="102" spans="1:8" ht="18" customHeight="1" x14ac:dyDescent="0.25">
      <c r="A102" s="70">
        <v>5</v>
      </c>
      <c r="B102" s="177" t="str">
        <f>Infra!C9</f>
        <v>Une salle informatique avec connexion Internet d’au moins 30 places assises pour les étudiants sur place</v>
      </c>
      <c r="C102" s="178"/>
      <c r="D102" s="178"/>
      <c r="E102" s="179"/>
      <c r="F102" s="118">
        <f>Infra!D9</f>
        <v>10</v>
      </c>
      <c r="G102" s="12" t="str">
        <f t="shared" si="11"/>
        <v>OK</v>
      </c>
    </row>
    <row r="103" spans="1:8" ht="27.75" customHeight="1" x14ac:dyDescent="0.25">
      <c r="A103" s="70">
        <v>6</v>
      </c>
      <c r="B103" s="177" t="str">
        <f>Infra!C10</f>
        <v xml:space="preserve">Une salle avec connexion Internet des professeurs sur place </v>
      </c>
      <c r="C103" s="178"/>
      <c r="D103" s="178"/>
      <c r="E103" s="179"/>
      <c r="F103" s="118">
        <f>Infra!D10</f>
        <v>10</v>
      </c>
      <c r="G103" s="12" t="str">
        <f t="shared" si="11"/>
        <v>OK</v>
      </c>
    </row>
    <row r="104" spans="1:8" ht="20.25" customHeight="1" x14ac:dyDescent="0.25">
      <c r="A104" s="70">
        <v>7</v>
      </c>
      <c r="B104" s="177" t="str">
        <f>Infra!C11</f>
        <v>Des points d’eau potable</v>
      </c>
      <c r="C104" s="178"/>
      <c r="D104" s="178"/>
      <c r="E104" s="179"/>
      <c r="F104" s="118">
        <f>Infra!D11</f>
        <v>5</v>
      </c>
      <c r="G104" s="12" t="str">
        <f t="shared" si="11"/>
        <v>Action Néccessaire</v>
      </c>
    </row>
    <row r="105" spans="1:8" ht="20.25" customHeight="1" x14ac:dyDescent="0.25">
      <c r="A105" s="70">
        <v>8</v>
      </c>
      <c r="B105" s="177" t="str">
        <f>Infra!C12</f>
        <v>Des toilettes clairement identifiées garçons/filles pour les étudiants sur place</v>
      </c>
      <c r="C105" s="178"/>
      <c r="D105" s="178"/>
      <c r="E105" s="179"/>
      <c r="F105" s="118">
        <f>Infra!D12</f>
        <v>5</v>
      </c>
      <c r="G105" s="12" t="str">
        <f t="shared" si="11"/>
        <v>Action Néccessaire</v>
      </c>
    </row>
    <row r="106" spans="1:8" ht="18.75" customHeight="1" x14ac:dyDescent="0.25">
      <c r="A106" s="70">
        <v>9</v>
      </c>
      <c r="B106" s="177" t="str">
        <f>Infra!C13</f>
        <v>Des bureaux pour les enseignants permanents (Université virtuelle)</v>
      </c>
      <c r="C106" s="178"/>
      <c r="D106" s="178"/>
      <c r="E106" s="179"/>
      <c r="F106" s="118">
        <f>Infra!D13</f>
        <v>5</v>
      </c>
      <c r="G106" s="12" t="str">
        <f t="shared" si="11"/>
        <v>Action Néccessaire</v>
      </c>
    </row>
    <row r="107" spans="1:8" ht="26.25" customHeight="1" x14ac:dyDescent="0.25">
      <c r="A107" s="70">
        <v>10</v>
      </c>
      <c r="B107" s="177" t="str">
        <f>Infra!C14</f>
        <v>Une salle destinée aux organisations estudiantines  (Université virtuelle)</v>
      </c>
      <c r="C107" s="178"/>
      <c r="D107" s="178"/>
      <c r="E107" s="179"/>
      <c r="F107" s="118">
        <f>Infra!D14</f>
        <v>5</v>
      </c>
      <c r="G107" s="12" t="str">
        <f t="shared" si="11"/>
        <v>Action Néccessaire</v>
      </c>
      <c r="H107" s="1">
        <f>10*10*80%</f>
        <v>80</v>
      </c>
    </row>
    <row r="108" spans="1:8" ht="23.25" customHeight="1" x14ac:dyDescent="0.25">
      <c r="A108" s="70">
        <v>11</v>
      </c>
      <c r="B108" s="177" t="str">
        <f>Infra!C15</f>
        <v>Un espace affecté aux activités sportives et aux loisirs  (Université virtuelle)</v>
      </c>
      <c r="C108" s="178"/>
      <c r="D108" s="178"/>
      <c r="E108" s="179"/>
      <c r="F108" s="118">
        <f>Infra!D15</f>
        <v>5</v>
      </c>
      <c r="G108" s="12" t="str">
        <f>IF(F108 &gt;=10, "OK", IF(F108 &gt;=5, "Action Néccessaire", IF(F108&lt;5, "Action Urgente")))</f>
        <v>Action Néccessaire</v>
      </c>
    </row>
    <row r="109" spans="1:8" ht="22.5" customHeight="1" x14ac:dyDescent="0.25">
      <c r="A109" s="27" t="s">
        <v>130</v>
      </c>
      <c r="B109" s="189" t="str">
        <f>Infra!C16</f>
        <v>Les dispositifs numériques</v>
      </c>
      <c r="C109" s="190"/>
      <c r="D109" s="190"/>
      <c r="E109" s="190"/>
      <c r="F109" s="115">
        <f>Infra!F16</f>
        <v>90</v>
      </c>
      <c r="G109" s="106" t="str">
        <f>IF(F109 &gt;=H107, "CONFORME", IF(F109&lt;H107, "NON CONFORME","CONFORME"))</f>
        <v>CONFORME</v>
      </c>
    </row>
    <row r="110" spans="1:8" ht="27" customHeight="1" x14ac:dyDescent="0.25">
      <c r="A110" s="19">
        <v>1</v>
      </c>
      <c r="B110" s="177" t="str">
        <f>Infra!C17</f>
        <v>Un hébergement local ou un hébergement (serveur dédiée ou Cloud)  externe chez un prestataire   de la plateforme numérique d’apprentissage (voir le contrat)</v>
      </c>
      <c r="C110" s="178"/>
      <c r="D110" s="178"/>
      <c r="E110" s="179"/>
      <c r="F110" s="118">
        <f>Infra!D17</f>
        <v>15</v>
      </c>
      <c r="G110" s="12" t="str">
        <f>IF(F110 &gt;=10, "OK", IF(F110 &gt;=5, "Action Néccessaire", IF(F110&lt;5, "Action Urgente")))</f>
        <v>OK</v>
      </c>
    </row>
    <row r="111" spans="1:8" ht="23.25" customHeight="1" x14ac:dyDescent="0.25">
      <c r="A111" s="19">
        <v>2</v>
      </c>
      <c r="B111" s="177" t="str">
        <f>Infra!C18</f>
        <v>La preuve de la disponbilité du serveur en cas de montée en charge (internautes en simulatnées sur la plateforme) selon le nombre d'etudiants de l'établissement (voir  rapport du test)</v>
      </c>
      <c r="C111" s="178"/>
      <c r="D111" s="178"/>
      <c r="E111" s="179"/>
      <c r="F111" s="118">
        <f>Infra!D18</f>
        <v>5</v>
      </c>
      <c r="G111" s="12" t="str">
        <f t="shared" ref="G111:G119" si="12">IF(F111 &gt;=10, "OK", IF(F111 &gt;=5, "Action Néccessaire", IF(F111&lt;5, "Action Urgente")))</f>
        <v>Action Néccessaire</v>
      </c>
    </row>
    <row r="112" spans="1:8" ht="24.75" customHeight="1" x14ac:dyDescent="0.25">
      <c r="A112" s="19">
        <v>3</v>
      </c>
      <c r="B112" s="177" t="str">
        <f>Infra!C19</f>
        <v>Un système de visioconférence pour la tenue des assemblées, des conseils, des soutenances, etc.</v>
      </c>
      <c r="C112" s="178"/>
      <c r="D112" s="178"/>
      <c r="E112" s="179"/>
      <c r="F112" s="118">
        <f>Infra!D19</f>
        <v>5</v>
      </c>
      <c r="G112" s="12" t="str">
        <f t="shared" si="12"/>
        <v>Action Néccessaire</v>
      </c>
    </row>
    <row r="113" spans="1:9" ht="29.25" customHeight="1" x14ac:dyDescent="0.25">
      <c r="A113" s="19">
        <v>4</v>
      </c>
      <c r="B113" s="177" t="str">
        <f>Infra!C20</f>
        <v>Une bibliothèque virtuelle avec des abonnements à des bases de données bibliographiques</v>
      </c>
      <c r="C113" s="178"/>
      <c r="D113" s="178"/>
      <c r="E113" s="179"/>
      <c r="F113" s="118">
        <f>Infra!D20</f>
        <v>5</v>
      </c>
      <c r="G113" s="12" t="str">
        <f t="shared" si="12"/>
        <v>Action Néccessaire</v>
      </c>
    </row>
    <row r="114" spans="1:9" x14ac:dyDescent="0.25">
      <c r="A114" s="19">
        <v>5</v>
      </c>
      <c r="B114" s="177" t="str">
        <f>Infra!C21</f>
        <v>Une connectivité internet de type dédiée (Liaison spécialisée, fibre, etc) pour les etudiants/enseignats sur place (voir contrat)</v>
      </c>
      <c r="C114" s="178"/>
      <c r="D114" s="178"/>
      <c r="E114" s="179"/>
      <c r="F114" s="118">
        <f>Infra!D21</f>
        <v>5</v>
      </c>
      <c r="G114" s="12" t="str">
        <f t="shared" si="12"/>
        <v>Action Néccessaire</v>
      </c>
    </row>
    <row r="115" spans="1:9" x14ac:dyDescent="0.25">
      <c r="A115" s="19">
        <v>6</v>
      </c>
      <c r="B115" s="177" t="str">
        <f>Infra!C22</f>
        <v>Une bande passante  conséquente pour la connectivité des etudiants/enseignants sur place (voir contrat)</v>
      </c>
      <c r="C115" s="178"/>
      <c r="D115" s="178"/>
      <c r="E115" s="179"/>
      <c r="F115" s="118">
        <f>Infra!D22</f>
        <v>5</v>
      </c>
      <c r="G115" s="12" t="str">
        <f t="shared" si="12"/>
        <v>Action Néccessaire</v>
      </c>
    </row>
    <row r="116" spans="1:9" x14ac:dyDescent="0.25">
      <c r="A116" s="19">
        <v>7</v>
      </c>
      <c r="B116" s="177" t="str">
        <f>Infra!C23</f>
        <v>Une infrastructure réseautique  opérationnelle (réseau local/wifi, etc) pour les etudiants/enseignants sur place</v>
      </c>
      <c r="C116" s="178"/>
      <c r="D116" s="178"/>
      <c r="E116" s="179"/>
      <c r="F116" s="118">
        <f>Infra!D23</f>
        <v>15</v>
      </c>
      <c r="G116" s="12" t="str">
        <f t="shared" si="12"/>
        <v>OK</v>
      </c>
    </row>
    <row r="117" spans="1:9" x14ac:dyDescent="0.25">
      <c r="A117" s="19">
        <v>8</v>
      </c>
      <c r="B117" s="177" t="str">
        <f>Infra!C24</f>
        <v>Une plateforme additive ou existence d'un module intégré au systéme d'apprentissage  dédié.e aux travaux pratiques et dirigées</v>
      </c>
      <c r="C117" s="178"/>
      <c r="D117" s="178"/>
      <c r="E117" s="179"/>
      <c r="F117" s="118">
        <f>Infra!D24</f>
        <v>15</v>
      </c>
      <c r="G117" s="12" t="str">
        <f t="shared" si="12"/>
        <v>OK</v>
      </c>
    </row>
    <row r="118" spans="1:9" x14ac:dyDescent="0.25">
      <c r="A118" s="19">
        <v>9</v>
      </c>
      <c r="B118" s="177" t="str">
        <f>Infra!C25</f>
        <v>Une plateforme additive ou existence d'un module  d'inscription, de facturation et de paiment sécurisé en ligne</v>
      </c>
      <c r="C118" s="178"/>
      <c r="D118" s="178"/>
      <c r="E118" s="179"/>
      <c r="F118" s="118">
        <f>Infra!D25</f>
        <v>10</v>
      </c>
      <c r="G118" s="12" t="str">
        <f t="shared" si="12"/>
        <v>OK</v>
      </c>
    </row>
    <row r="119" spans="1:9" x14ac:dyDescent="0.25">
      <c r="A119" s="19">
        <v>10</v>
      </c>
      <c r="B119" s="177" t="str">
        <f>Infra!C26</f>
        <v>Un dispositfi ou un système de sauvegarde et d'archivages des données issues de la plateforme d'apprentissage</v>
      </c>
      <c r="C119" s="178"/>
      <c r="D119" s="178"/>
      <c r="E119" s="179"/>
      <c r="F119" s="118">
        <f>Infra!D26</f>
        <v>10</v>
      </c>
      <c r="G119" s="12" t="str">
        <f t="shared" si="12"/>
        <v>OK</v>
      </c>
    </row>
    <row r="122" spans="1:9" x14ac:dyDescent="0.25">
      <c r="A122" s="23" t="s">
        <v>162</v>
      </c>
      <c r="B122" s="208" t="s">
        <v>163</v>
      </c>
      <c r="C122" s="209"/>
      <c r="D122" s="209"/>
      <c r="E122" s="210"/>
      <c r="F122" s="23" t="s">
        <v>17</v>
      </c>
      <c r="G122" s="23" t="s">
        <v>18</v>
      </c>
    </row>
    <row r="123" spans="1:9" ht="63" customHeight="1" x14ac:dyDescent="0.25">
      <c r="A123" s="117" t="s">
        <v>171</v>
      </c>
      <c r="B123" s="196" t="s">
        <v>168</v>
      </c>
      <c r="C123" s="197"/>
      <c r="D123" s="197"/>
      <c r="E123" s="197"/>
      <c r="F123" s="211"/>
      <c r="G123" s="212"/>
    </row>
    <row r="124" spans="1:9" ht="40.5" customHeight="1" x14ac:dyDescent="0.25">
      <c r="A124" s="60">
        <v>1</v>
      </c>
      <c r="B124" s="198" t="s">
        <v>169</v>
      </c>
      <c r="C124" s="199"/>
      <c r="D124" s="199"/>
      <c r="E124" s="200"/>
      <c r="F124" s="118">
        <f>'Critères cruciaux'!C10</f>
        <v>10</v>
      </c>
      <c r="G124" s="12" t="str">
        <f>IF(F124&gt;$H$124, "CONFORME", "NON CONFORME")</f>
        <v>CONFORME</v>
      </c>
      <c r="H124" s="1">
        <f>80%*10</f>
        <v>8</v>
      </c>
    </row>
    <row r="125" spans="1:9" ht="36.75" customHeight="1" x14ac:dyDescent="0.25">
      <c r="A125" s="60">
        <v>2</v>
      </c>
      <c r="B125" s="198" t="s">
        <v>170</v>
      </c>
      <c r="C125" s="199"/>
      <c r="D125" s="199"/>
      <c r="E125" s="200"/>
      <c r="F125" s="118">
        <f>'Critères cruciaux'!C11</f>
        <v>10</v>
      </c>
      <c r="G125" s="12" t="str">
        <f t="shared" ref="G125:G134" si="13">IF(F125&gt;$H$124, "CONFORME", "NON CONFORME")</f>
        <v>CONFORME</v>
      </c>
      <c r="H125" s="1">
        <f>80%*10</f>
        <v>8</v>
      </c>
      <c r="I125" s="119"/>
    </row>
    <row r="126" spans="1:9" ht="43.5" customHeight="1" x14ac:dyDescent="0.25">
      <c r="A126" s="60">
        <v>3</v>
      </c>
      <c r="B126" s="198" t="s">
        <v>172</v>
      </c>
      <c r="C126" s="199"/>
      <c r="D126" s="199"/>
      <c r="E126" s="200"/>
      <c r="F126" s="118">
        <f>'Critères cruciaux'!C12</f>
        <v>10</v>
      </c>
      <c r="G126" s="12" t="str">
        <f t="shared" si="13"/>
        <v>CONFORME</v>
      </c>
    </row>
    <row r="127" spans="1:9" ht="69.75" customHeight="1" x14ac:dyDescent="0.25">
      <c r="A127" s="60">
        <v>4</v>
      </c>
      <c r="B127" s="198" t="s">
        <v>173</v>
      </c>
      <c r="C127" s="199"/>
      <c r="D127" s="199"/>
      <c r="E127" s="200"/>
      <c r="F127" s="118">
        <f>'Critères cruciaux'!C13</f>
        <v>15</v>
      </c>
      <c r="G127" s="12" t="str">
        <f t="shared" si="13"/>
        <v>CONFORME</v>
      </c>
    </row>
    <row r="128" spans="1:9" ht="47.25" customHeight="1" x14ac:dyDescent="0.25">
      <c r="A128" s="60">
        <v>5</v>
      </c>
      <c r="B128" s="198" t="s">
        <v>174</v>
      </c>
      <c r="C128" s="199"/>
      <c r="D128" s="199"/>
      <c r="E128" s="200"/>
      <c r="F128" s="118">
        <f>'Critères cruciaux'!C14</f>
        <v>15</v>
      </c>
      <c r="G128" s="12" t="str">
        <f t="shared" si="13"/>
        <v>CONFORME</v>
      </c>
    </row>
    <row r="129" spans="1:7" ht="110.25" customHeight="1" x14ac:dyDescent="0.25">
      <c r="A129" s="60">
        <v>6</v>
      </c>
      <c r="B129" s="198" t="s">
        <v>175</v>
      </c>
      <c r="C129" s="199"/>
      <c r="D129" s="199"/>
      <c r="E129" s="200"/>
      <c r="F129" s="118">
        <f>'Critères cruciaux'!C15</f>
        <v>15</v>
      </c>
      <c r="G129" s="12" t="str">
        <f t="shared" si="13"/>
        <v>CONFORME</v>
      </c>
    </row>
    <row r="130" spans="1:7" ht="94.5" customHeight="1" x14ac:dyDescent="0.25">
      <c r="A130" s="60">
        <v>7</v>
      </c>
      <c r="B130" s="198" t="s">
        <v>176</v>
      </c>
      <c r="C130" s="199"/>
      <c r="D130" s="199"/>
      <c r="E130" s="200"/>
      <c r="F130" s="118">
        <f>'Critères cruciaux'!C16</f>
        <v>15</v>
      </c>
      <c r="G130" s="12" t="str">
        <f t="shared" si="13"/>
        <v>CONFORME</v>
      </c>
    </row>
    <row r="131" spans="1:7" ht="63" customHeight="1" x14ac:dyDescent="0.25">
      <c r="A131" s="60">
        <v>8</v>
      </c>
      <c r="B131" s="198" t="s">
        <v>177</v>
      </c>
      <c r="C131" s="199"/>
      <c r="D131" s="199"/>
      <c r="E131" s="200"/>
      <c r="F131" s="118">
        <f>'Critères cruciaux'!C17</f>
        <v>15</v>
      </c>
      <c r="G131" s="12" t="str">
        <f t="shared" si="13"/>
        <v>CONFORME</v>
      </c>
    </row>
    <row r="132" spans="1:7" ht="63" customHeight="1" x14ac:dyDescent="0.25">
      <c r="A132" s="60">
        <v>9</v>
      </c>
      <c r="B132" s="198" t="s">
        <v>178</v>
      </c>
      <c r="C132" s="199"/>
      <c r="D132" s="199"/>
      <c r="E132" s="200"/>
      <c r="F132" s="118">
        <f>'Critères cruciaux'!C18</f>
        <v>15</v>
      </c>
      <c r="G132" s="12" t="str">
        <f t="shared" si="13"/>
        <v>CONFORME</v>
      </c>
    </row>
    <row r="133" spans="1:7" ht="63" customHeight="1" x14ac:dyDescent="0.25">
      <c r="A133" s="60">
        <v>10</v>
      </c>
      <c r="B133" s="198" t="s">
        <v>179</v>
      </c>
      <c r="C133" s="199"/>
      <c r="D133" s="199"/>
      <c r="E133" s="200"/>
      <c r="F133" s="118">
        <f>'Critères cruciaux'!C19</f>
        <v>15</v>
      </c>
      <c r="G133" s="12" t="str">
        <f t="shared" si="13"/>
        <v>CONFORME</v>
      </c>
    </row>
    <row r="134" spans="1:7" ht="63" customHeight="1" x14ac:dyDescent="0.25">
      <c r="A134" s="60">
        <v>11</v>
      </c>
      <c r="B134" s="198" t="s">
        <v>180</v>
      </c>
      <c r="C134" s="199"/>
      <c r="D134" s="199"/>
      <c r="E134" s="200"/>
      <c r="F134" s="118">
        <f>'Critères cruciaux'!C20</f>
        <v>0</v>
      </c>
      <c r="G134" s="12" t="str">
        <f t="shared" si="13"/>
        <v>NON CONFORME</v>
      </c>
    </row>
    <row r="135" spans="1:7" ht="63" customHeight="1" x14ac:dyDescent="0.25">
      <c r="A135" s="60">
        <v>12</v>
      </c>
      <c r="B135" s="198" t="s">
        <v>181</v>
      </c>
      <c r="C135" s="199"/>
      <c r="D135" s="199"/>
      <c r="E135" s="200"/>
      <c r="F135" s="118">
        <f>'Critères cruciaux'!C21</f>
        <v>10</v>
      </c>
      <c r="G135" s="12" t="str">
        <f t="shared" ref="G135:G136" si="14">IF(F135 &gt;=$H$124, "CONFORME", IF(F135&lt;$H$124, "NON CONFORME",""))</f>
        <v>CONFORME</v>
      </c>
    </row>
    <row r="136" spans="1:7" ht="63" customHeight="1" x14ac:dyDescent="0.25">
      <c r="A136" s="60">
        <v>13</v>
      </c>
      <c r="B136" s="198" t="s">
        <v>182</v>
      </c>
      <c r="C136" s="199"/>
      <c r="D136" s="199"/>
      <c r="E136" s="200"/>
      <c r="F136" s="118">
        <f>'Critères cruciaux'!C22</f>
        <v>10</v>
      </c>
      <c r="G136" s="12" t="str">
        <f t="shared" si="14"/>
        <v>CONFORME</v>
      </c>
    </row>
  </sheetData>
  <mergeCells count="120">
    <mergeCell ref="B135:E135"/>
    <mergeCell ref="B136:E136"/>
    <mergeCell ref="B122:E122"/>
    <mergeCell ref="F123:G123"/>
    <mergeCell ref="B130:E130"/>
    <mergeCell ref="B131:E131"/>
    <mergeCell ref="B132:E132"/>
    <mergeCell ref="B133:E133"/>
    <mergeCell ref="B134:E134"/>
    <mergeCell ref="B126:E126"/>
    <mergeCell ref="B127:E127"/>
    <mergeCell ref="B128:E128"/>
    <mergeCell ref="B129:E129"/>
    <mergeCell ref="B15:B16"/>
    <mergeCell ref="A15:A16"/>
    <mergeCell ref="B123:E123"/>
    <mergeCell ref="B124:E124"/>
    <mergeCell ref="B125:E125"/>
    <mergeCell ref="A4:A7"/>
    <mergeCell ref="B4:B7"/>
    <mergeCell ref="B8:B11"/>
    <mergeCell ref="A8:A11"/>
    <mergeCell ref="B12:B14"/>
    <mergeCell ref="A12:A14"/>
    <mergeCell ref="B116:E116"/>
    <mergeCell ref="B117:E117"/>
    <mergeCell ref="B118:E118"/>
    <mergeCell ref="B119:E119"/>
    <mergeCell ref="B20:E20"/>
    <mergeCell ref="B47:E47"/>
    <mergeCell ref="B74:E74"/>
    <mergeCell ref="B96:E96"/>
    <mergeCell ref="B65:E65"/>
    <mergeCell ref="B66:E66"/>
    <mergeCell ref="B67:E67"/>
    <mergeCell ref="B26:E26"/>
    <mergeCell ref="B31:E31"/>
    <mergeCell ref="B32:E32"/>
    <mergeCell ref="B33:E33"/>
    <mergeCell ref="B34:E34"/>
    <mergeCell ref="B35:E35"/>
    <mergeCell ref="B36:E36"/>
    <mergeCell ref="B37:E37"/>
    <mergeCell ref="B38:E38"/>
    <mergeCell ref="B40:E40"/>
    <mergeCell ref="B41:E41"/>
    <mergeCell ref="B84:E84"/>
    <mergeCell ref="B85:E85"/>
    <mergeCell ref="B86:E86"/>
    <mergeCell ref="B87:E87"/>
    <mergeCell ref="B88:E88"/>
    <mergeCell ref="B42:E42"/>
    <mergeCell ref="B54:E54"/>
    <mergeCell ref="B55:E55"/>
    <mergeCell ref="B56:E56"/>
    <mergeCell ref="B57:E57"/>
    <mergeCell ref="B58:E58"/>
    <mergeCell ref="B63:E63"/>
    <mergeCell ref="B64:E64"/>
    <mergeCell ref="B62:E62"/>
    <mergeCell ref="B100:E100"/>
    <mergeCell ref="B101:E101"/>
    <mergeCell ref="B102:E102"/>
    <mergeCell ref="B103:E103"/>
    <mergeCell ref="B29:E29"/>
    <mergeCell ref="B30:E30"/>
    <mergeCell ref="B43:E43"/>
    <mergeCell ref="B44:E44"/>
    <mergeCell ref="B53:E53"/>
    <mergeCell ref="B68:E68"/>
    <mergeCell ref="B69:E69"/>
    <mergeCell ref="B49:E49"/>
    <mergeCell ref="B50:E50"/>
    <mergeCell ref="B51:E51"/>
    <mergeCell ref="B52:E52"/>
    <mergeCell ref="B92:E92"/>
    <mergeCell ref="B99:E99"/>
    <mergeCell ref="B75:E75"/>
    <mergeCell ref="B76:E76"/>
    <mergeCell ref="B70:E70"/>
    <mergeCell ref="B71:E71"/>
    <mergeCell ref="B77:E77"/>
    <mergeCell ref="B81:E81"/>
    <mergeCell ref="B82:E82"/>
    <mergeCell ref="B112:E112"/>
    <mergeCell ref="B113:E113"/>
    <mergeCell ref="B114:E114"/>
    <mergeCell ref="B115:E115"/>
    <mergeCell ref="B104:E104"/>
    <mergeCell ref="B105:E105"/>
    <mergeCell ref="B106:E106"/>
    <mergeCell ref="B107:E107"/>
    <mergeCell ref="B108:E108"/>
    <mergeCell ref="B110:E110"/>
    <mergeCell ref="B109:E109"/>
    <mergeCell ref="B111:E111"/>
    <mergeCell ref="A1:G1"/>
    <mergeCell ref="A18:G18"/>
    <mergeCell ref="B97:E97"/>
    <mergeCell ref="B48:E48"/>
    <mergeCell ref="B98:E98"/>
    <mergeCell ref="B21:E21"/>
    <mergeCell ref="B22:E22"/>
    <mergeCell ref="B24:E24"/>
    <mergeCell ref="B27:E27"/>
    <mergeCell ref="B28:E28"/>
    <mergeCell ref="B25:E25"/>
    <mergeCell ref="B93:E93"/>
    <mergeCell ref="B59:E59"/>
    <mergeCell ref="B60:E60"/>
    <mergeCell ref="B61:E61"/>
    <mergeCell ref="B23:E23"/>
    <mergeCell ref="B39:E39"/>
    <mergeCell ref="B90:E90"/>
    <mergeCell ref="B91:E91"/>
    <mergeCell ref="B89:E89"/>
    <mergeCell ref="B80:E80"/>
    <mergeCell ref="B78:E78"/>
    <mergeCell ref="B79:E79"/>
    <mergeCell ref="B83:E83"/>
  </mergeCells>
  <conditionalFormatting sqref="G21:G25">
    <cfRule type="cellIs" dxfId="27" priority="18" operator="equal">
      <formula>$F$22</formula>
    </cfRule>
  </conditionalFormatting>
  <conditionalFormatting sqref="G34:G36">
    <cfRule type="cellIs" dxfId="26" priority="16" operator="equal">
      <formula>$F$22</formula>
    </cfRule>
  </conditionalFormatting>
  <conditionalFormatting sqref="G37">
    <cfRule type="cellIs" dxfId="25" priority="11" operator="equal">
      <formula>$F$22</formula>
    </cfRule>
  </conditionalFormatting>
  <conditionalFormatting sqref="G26">
    <cfRule type="cellIs" dxfId="24" priority="13" operator="equal">
      <formula>$F$22</formula>
    </cfRule>
  </conditionalFormatting>
  <conditionalFormatting sqref="G33">
    <cfRule type="cellIs" dxfId="23" priority="12" operator="equal">
      <formula>$F$22</formula>
    </cfRule>
  </conditionalFormatting>
  <conditionalFormatting sqref="G48">
    <cfRule type="cellIs" dxfId="22" priority="10" operator="equal">
      <formula>$F$22</formula>
    </cfRule>
  </conditionalFormatting>
  <conditionalFormatting sqref="G53">
    <cfRule type="cellIs" dxfId="21" priority="9" operator="equal">
      <formula>$F$22</formula>
    </cfRule>
  </conditionalFormatting>
  <conditionalFormatting sqref="G62">
    <cfRule type="cellIs" dxfId="20" priority="8" operator="equal">
      <formula>$F$22</formula>
    </cfRule>
  </conditionalFormatting>
  <conditionalFormatting sqref="G67">
    <cfRule type="cellIs" dxfId="19" priority="7" operator="equal">
      <formula>$F$22</formula>
    </cfRule>
  </conditionalFormatting>
  <conditionalFormatting sqref="G75">
    <cfRule type="cellIs" dxfId="18" priority="6" operator="equal">
      <formula>$F$22</formula>
    </cfRule>
  </conditionalFormatting>
  <conditionalFormatting sqref="G80">
    <cfRule type="cellIs" dxfId="17" priority="5" operator="equal">
      <formula>$F$22</formula>
    </cfRule>
  </conditionalFormatting>
  <conditionalFormatting sqref="G89">
    <cfRule type="cellIs" dxfId="16" priority="4" operator="equal">
      <formula>$F$22</formula>
    </cfRule>
  </conditionalFormatting>
  <conditionalFormatting sqref="G97">
    <cfRule type="cellIs" dxfId="15" priority="3" operator="equal">
      <formula>$F$22</formula>
    </cfRule>
  </conditionalFormatting>
  <conditionalFormatting sqref="G109">
    <cfRule type="cellIs" dxfId="14" priority="2" operator="equal">
      <formula>$F$22</formula>
    </cfRule>
  </conditionalFormatting>
  <pageMargins left="0.7" right="0.7" top="0.75" bottom="0.75" header="0.3" footer="0.3"/>
  <pageSetup paperSize="9" scale="50"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dimension ref="A1:I33"/>
  <sheetViews>
    <sheetView showGridLines="0" workbookViewId="0">
      <selection activeCell="E1" sqref="E1:E1048576"/>
    </sheetView>
  </sheetViews>
  <sheetFormatPr baseColWidth="10" defaultColWidth="11.42578125" defaultRowHeight="15" x14ac:dyDescent="0.25"/>
  <cols>
    <col min="1" max="1" width="3.85546875" style="46" customWidth="1"/>
    <col min="2" max="2" width="64.140625" style="1" customWidth="1"/>
    <col min="3" max="3" width="2.7109375" style="13" customWidth="1"/>
    <col min="4" max="4" width="88.7109375" style="1" customWidth="1"/>
    <col min="5" max="5" width="44.28515625" style="1" hidden="1" customWidth="1"/>
    <col min="6" max="16384" width="11.42578125" style="1"/>
  </cols>
  <sheetData>
    <row r="1" spans="1:9" x14ac:dyDescent="0.25">
      <c r="E1" s="1" t="s">
        <v>98</v>
      </c>
    </row>
    <row r="2" spans="1:9" ht="16.5" x14ac:dyDescent="0.3">
      <c r="B2" s="214" t="str">
        <f>'Page de Garde'!A11</f>
        <v>ETABLISSEMENT : XXXXXXXXXXXXXXXXXXX</v>
      </c>
      <c r="C2" s="214"/>
      <c r="D2" s="214"/>
      <c r="E2" s="1" t="s">
        <v>24</v>
      </c>
    </row>
    <row r="3" spans="1:9" ht="16.5" x14ac:dyDescent="0.3">
      <c r="B3" s="214" t="str">
        <f>'Page de Garde'!A12</f>
        <v>OFFRE DE FORMATION :  MASTER XXXXXXX xxxxxxxxxxxxxxxx xxxxxxxxxxx</v>
      </c>
      <c r="C3" s="214"/>
      <c r="D3" s="214"/>
      <c r="E3" s="1" t="s">
        <v>25</v>
      </c>
    </row>
    <row r="4" spans="1:9" x14ac:dyDescent="0.25">
      <c r="B4" s="14"/>
      <c r="C4" s="14"/>
      <c r="D4" s="14"/>
    </row>
    <row r="5" spans="1:9" x14ac:dyDescent="0.25">
      <c r="B5" s="14"/>
      <c r="C5" s="14"/>
      <c r="D5" s="14"/>
    </row>
    <row r="6" spans="1:9" ht="16.5" x14ac:dyDescent="0.3">
      <c r="B6" s="47" t="s">
        <v>26</v>
      </c>
      <c r="C6" s="48"/>
      <c r="D6" s="53"/>
      <c r="E6" s="49"/>
      <c r="F6" s="49"/>
      <c r="G6" s="49"/>
      <c r="H6" s="49"/>
      <c r="I6" s="49"/>
    </row>
    <row r="7" spans="1:9" ht="21.75" customHeight="1" x14ac:dyDescent="0.3">
      <c r="B7" s="47" t="s">
        <v>27</v>
      </c>
      <c r="C7" s="50"/>
      <c r="D7" s="52"/>
      <c r="E7" s="49"/>
      <c r="F7" s="49"/>
      <c r="G7" s="49"/>
      <c r="H7" s="49"/>
      <c r="I7" s="49"/>
    </row>
    <row r="8" spans="1:9" ht="29.25" customHeight="1" x14ac:dyDescent="0.3">
      <c r="B8" s="47" t="s">
        <v>22</v>
      </c>
      <c r="C8" s="50"/>
      <c r="D8" s="51"/>
      <c r="E8" s="49">
        <v>1</v>
      </c>
      <c r="F8" s="49"/>
      <c r="G8" s="49"/>
      <c r="H8" s="49"/>
      <c r="I8" s="49"/>
    </row>
    <row r="9" spans="1:9" x14ac:dyDescent="0.25">
      <c r="B9" s="49"/>
      <c r="C9" s="50"/>
      <c r="D9" s="49"/>
      <c r="E9" s="49"/>
      <c r="F9" s="49"/>
      <c r="G9" s="49"/>
      <c r="H9" s="49"/>
      <c r="I9" s="49"/>
    </row>
    <row r="10" spans="1:9" x14ac:dyDescent="0.25">
      <c r="B10" s="49"/>
      <c r="C10" s="50"/>
      <c r="D10" s="49"/>
      <c r="E10" s="49"/>
      <c r="F10" s="49"/>
      <c r="G10" s="49"/>
      <c r="H10" s="49"/>
      <c r="I10" s="49"/>
    </row>
    <row r="11" spans="1:9" ht="18" x14ac:dyDescent="0.25">
      <c r="B11" s="213" t="s">
        <v>28</v>
      </c>
      <c r="C11" s="213"/>
      <c r="D11" s="213"/>
      <c r="E11" s="213"/>
      <c r="F11" s="213"/>
      <c r="G11" s="49"/>
      <c r="H11" s="49"/>
      <c r="I11" s="49"/>
    </row>
    <row r="12" spans="1:9" x14ac:dyDescent="0.25">
      <c r="B12" s="49"/>
      <c r="C12" s="50"/>
      <c r="D12" s="49"/>
      <c r="E12" s="49"/>
      <c r="F12" s="49"/>
      <c r="G12" s="49"/>
      <c r="H12" s="49"/>
      <c r="I12" s="49"/>
    </row>
    <row r="13" spans="1:9" ht="16.5" thickBot="1" x14ac:dyDescent="0.3">
      <c r="B13" s="77" t="s">
        <v>23</v>
      </c>
      <c r="C13" s="50"/>
      <c r="D13" s="77" t="s">
        <v>16</v>
      </c>
      <c r="E13" s="49"/>
      <c r="F13" s="49"/>
      <c r="G13" s="49"/>
      <c r="H13" s="49"/>
      <c r="I13" s="49"/>
    </row>
    <row r="14" spans="1:9" ht="33" customHeight="1" thickTop="1" x14ac:dyDescent="0.25">
      <c r="A14" s="46">
        <v>1</v>
      </c>
      <c r="B14" s="51"/>
      <c r="C14" s="50"/>
      <c r="D14" s="76"/>
      <c r="E14" s="49">
        <v>2</v>
      </c>
      <c r="F14" s="49"/>
      <c r="G14" s="49"/>
      <c r="H14" s="49"/>
      <c r="I14" s="49"/>
    </row>
    <row r="15" spans="1:9" ht="35.25" customHeight="1" x14ac:dyDescent="0.25">
      <c r="A15" s="46">
        <v>2</v>
      </c>
      <c r="B15" s="51"/>
      <c r="C15" s="50"/>
      <c r="D15" s="76"/>
      <c r="E15" s="49">
        <v>3</v>
      </c>
      <c r="F15" s="49"/>
      <c r="G15" s="49"/>
      <c r="H15" s="49"/>
      <c r="I15" s="49"/>
    </row>
    <row r="16" spans="1:9" ht="42.75" customHeight="1" x14ac:dyDescent="0.25">
      <c r="A16" s="46">
        <v>3</v>
      </c>
      <c r="B16" s="51"/>
      <c r="C16" s="50"/>
      <c r="D16" s="76"/>
      <c r="E16" s="49">
        <v>4</v>
      </c>
      <c r="F16" s="49"/>
      <c r="G16" s="49"/>
      <c r="H16" s="49"/>
      <c r="I16" s="49"/>
    </row>
    <row r="17" spans="1:9" ht="43.5" customHeight="1" x14ac:dyDescent="0.25">
      <c r="A17" s="46">
        <v>4</v>
      </c>
      <c r="B17" s="51"/>
      <c r="C17" s="50"/>
      <c r="D17" s="76"/>
      <c r="E17" s="49">
        <v>5</v>
      </c>
      <c r="F17" s="49"/>
      <c r="G17" s="49"/>
      <c r="H17" s="49"/>
      <c r="I17" s="49"/>
    </row>
    <row r="18" spans="1:9" ht="36" customHeight="1" x14ac:dyDescent="0.25">
      <c r="A18" s="46">
        <v>5</v>
      </c>
      <c r="B18" s="51"/>
      <c r="C18" s="50"/>
      <c r="D18" s="76"/>
      <c r="E18" s="49">
        <v>6</v>
      </c>
      <c r="F18" s="49"/>
      <c r="G18" s="49"/>
      <c r="H18" s="49"/>
      <c r="I18" s="49"/>
    </row>
    <row r="19" spans="1:9" ht="28.5" customHeight="1" x14ac:dyDescent="0.25">
      <c r="A19" s="46">
        <v>6</v>
      </c>
      <c r="B19" s="51"/>
      <c r="C19" s="50"/>
      <c r="D19" s="76"/>
      <c r="E19" s="49">
        <v>7</v>
      </c>
      <c r="F19" s="49"/>
      <c r="G19" s="49"/>
      <c r="H19" s="49"/>
      <c r="I19" s="49"/>
    </row>
    <row r="20" spans="1:9" ht="30.75" customHeight="1" x14ac:dyDescent="0.25">
      <c r="A20" s="46">
        <v>7</v>
      </c>
      <c r="B20" s="51"/>
      <c r="C20" s="50"/>
      <c r="D20" s="76"/>
      <c r="E20" s="49">
        <v>8</v>
      </c>
      <c r="F20" s="49"/>
      <c r="G20" s="49"/>
      <c r="H20" s="49"/>
      <c r="I20" s="49"/>
    </row>
    <row r="21" spans="1:9" ht="28.5" customHeight="1" x14ac:dyDescent="0.25">
      <c r="A21" s="46">
        <v>8</v>
      </c>
      <c r="B21" s="51"/>
      <c r="C21" s="50"/>
      <c r="D21" s="76"/>
      <c r="E21" s="49">
        <v>9</v>
      </c>
      <c r="F21" s="49"/>
      <c r="G21" s="49"/>
      <c r="H21" s="49"/>
      <c r="I21" s="49"/>
    </row>
    <row r="22" spans="1:9" ht="28.5" customHeight="1" x14ac:dyDescent="0.25">
      <c r="A22" s="46">
        <v>9</v>
      </c>
      <c r="B22" s="51"/>
      <c r="C22" s="50"/>
      <c r="D22" s="76"/>
      <c r="E22" s="49"/>
      <c r="F22" s="49"/>
      <c r="G22" s="49"/>
      <c r="H22" s="49"/>
      <c r="I22" s="49"/>
    </row>
    <row r="23" spans="1:9" ht="28.5" customHeight="1" x14ac:dyDescent="0.25">
      <c r="A23" s="46">
        <v>10</v>
      </c>
      <c r="B23" s="51"/>
      <c r="C23" s="50"/>
      <c r="D23" s="76"/>
      <c r="E23" s="49"/>
      <c r="F23" s="49"/>
      <c r="G23" s="49"/>
      <c r="H23" s="49"/>
      <c r="I23" s="49"/>
    </row>
    <row r="24" spans="1:9" ht="25.5" customHeight="1" x14ac:dyDescent="0.25">
      <c r="A24" s="46">
        <v>11</v>
      </c>
      <c r="B24" s="51"/>
      <c r="C24" s="50"/>
      <c r="D24" s="76"/>
      <c r="E24" s="49"/>
      <c r="F24" s="49"/>
      <c r="G24" s="49"/>
      <c r="H24" s="49"/>
      <c r="I24" s="49"/>
    </row>
    <row r="25" spans="1:9" ht="28.5" customHeight="1" x14ac:dyDescent="0.25">
      <c r="A25" s="46">
        <v>12</v>
      </c>
      <c r="B25" s="51"/>
      <c r="C25" s="50"/>
      <c r="D25" s="76"/>
      <c r="E25" s="49"/>
      <c r="F25" s="49"/>
      <c r="G25" s="49"/>
      <c r="H25" s="49"/>
      <c r="I25" s="49"/>
    </row>
    <row r="26" spans="1:9" ht="39" customHeight="1" x14ac:dyDescent="0.25">
      <c r="A26" s="46">
        <v>13</v>
      </c>
      <c r="B26" s="51"/>
      <c r="C26" s="50"/>
      <c r="D26" s="76"/>
      <c r="E26" s="49"/>
      <c r="F26" s="49"/>
      <c r="G26" s="49"/>
      <c r="H26" s="49"/>
      <c r="I26" s="49"/>
    </row>
    <row r="27" spans="1:9" ht="25.5" customHeight="1" x14ac:dyDescent="0.25">
      <c r="A27" s="46">
        <v>14</v>
      </c>
      <c r="B27" s="51"/>
      <c r="C27" s="50"/>
      <c r="D27" s="76"/>
      <c r="E27" s="49"/>
      <c r="F27" s="49"/>
      <c r="G27" s="49"/>
      <c r="H27" s="49"/>
      <c r="I27" s="49"/>
    </row>
    <row r="28" spans="1:9" ht="39.75" customHeight="1" x14ac:dyDescent="0.25">
      <c r="A28" s="46">
        <v>15</v>
      </c>
      <c r="B28" s="51"/>
      <c r="C28" s="50"/>
      <c r="D28" s="76"/>
      <c r="E28" s="49"/>
      <c r="F28" s="49"/>
      <c r="G28" s="49"/>
      <c r="H28" s="49"/>
      <c r="I28" s="49"/>
    </row>
    <row r="29" spans="1:9" ht="39.75" customHeight="1" x14ac:dyDescent="0.25">
      <c r="A29" s="46">
        <v>15</v>
      </c>
      <c r="B29" s="51"/>
      <c r="C29" s="50"/>
      <c r="D29" s="76"/>
      <c r="E29" s="49">
        <v>1</v>
      </c>
      <c r="F29" s="49"/>
      <c r="G29" s="49"/>
      <c r="H29" s="49"/>
      <c r="I29" s="49"/>
    </row>
    <row r="30" spans="1:9" ht="39.75" customHeight="1" x14ac:dyDescent="0.25">
      <c r="A30" s="46">
        <v>15</v>
      </c>
      <c r="B30" s="51"/>
      <c r="C30" s="50"/>
      <c r="D30" s="76"/>
      <c r="E30" s="49"/>
      <c r="F30" s="49"/>
      <c r="G30" s="49"/>
      <c r="H30" s="49"/>
      <c r="I30" s="49"/>
    </row>
    <row r="31" spans="1:9" ht="39.75" customHeight="1" x14ac:dyDescent="0.25">
      <c r="A31" s="46">
        <v>15</v>
      </c>
      <c r="B31" s="51"/>
      <c r="C31" s="50"/>
      <c r="D31" s="76"/>
      <c r="E31" s="49"/>
      <c r="F31" s="49"/>
      <c r="G31" s="49"/>
      <c r="H31" s="49"/>
      <c r="I31" s="49"/>
    </row>
    <row r="32" spans="1:9" ht="39.75" customHeight="1" x14ac:dyDescent="0.25">
      <c r="A32" s="46">
        <v>15</v>
      </c>
      <c r="B32" s="51"/>
      <c r="C32" s="50"/>
      <c r="D32" s="76"/>
      <c r="E32" s="49"/>
      <c r="F32" s="49"/>
      <c r="G32" s="49"/>
      <c r="H32" s="49"/>
      <c r="I32" s="49"/>
    </row>
    <row r="33" spans="1:9" ht="39.75" customHeight="1" x14ac:dyDescent="0.25">
      <c r="A33" s="46">
        <v>15</v>
      </c>
      <c r="B33" s="51"/>
      <c r="C33" s="50"/>
      <c r="D33" s="76"/>
      <c r="E33" s="49"/>
      <c r="F33" s="49"/>
      <c r="G33" s="49"/>
      <c r="H33" s="49"/>
      <c r="I33" s="49"/>
    </row>
  </sheetData>
  <mergeCells count="3">
    <mergeCell ref="B11:F11"/>
    <mergeCell ref="B3:D3"/>
    <mergeCell ref="B2:D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Drop Down 1">
              <controlPr defaultSize="0" autoLine="0" autoPict="0" macro="[0]!Zonecombinée1_QuandChangement">
                <anchor moveWithCells="1">
                  <from>
                    <xdr:col>3</xdr:col>
                    <xdr:colOff>38100</xdr:colOff>
                    <xdr:row>7</xdr:row>
                    <xdr:rowOff>66675</xdr:rowOff>
                  </from>
                  <to>
                    <xdr:col>3</xdr:col>
                    <xdr:colOff>5181600</xdr:colOff>
                    <xdr:row>7</xdr:row>
                    <xdr:rowOff>352425</xdr:rowOff>
                  </to>
                </anchor>
              </controlPr>
            </control>
          </mc:Choice>
        </mc:AlternateContent>
        <mc:AlternateContent xmlns:mc="http://schemas.openxmlformats.org/markup-compatibility/2006">
          <mc:Choice Requires="x14">
            <control shapeId="8194" r:id="rId4" name="Drop Down 2">
              <controlPr defaultSize="0" autoLine="0" autoPict="0">
                <anchor moveWithCells="1">
                  <from>
                    <xdr:col>1</xdr:col>
                    <xdr:colOff>28575</xdr:colOff>
                    <xdr:row>13</xdr:row>
                    <xdr:rowOff>171450</xdr:rowOff>
                  </from>
                  <to>
                    <xdr:col>1</xdr:col>
                    <xdr:colOff>4248150</xdr:colOff>
                    <xdr:row>13</xdr:row>
                    <xdr:rowOff>371475</xdr:rowOff>
                  </to>
                </anchor>
              </controlPr>
            </control>
          </mc:Choice>
        </mc:AlternateContent>
        <mc:AlternateContent xmlns:mc="http://schemas.openxmlformats.org/markup-compatibility/2006">
          <mc:Choice Requires="x14">
            <control shapeId="8195" r:id="rId5" name="Drop Down 3">
              <controlPr defaultSize="0" autoLine="0" autoPict="0">
                <anchor moveWithCells="1">
                  <from>
                    <xdr:col>1</xdr:col>
                    <xdr:colOff>19050</xdr:colOff>
                    <xdr:row>24</xdr:row>
                    <xdr:rowOff>123825</xdr:rowOff>
                  </from>
                  <to>
                    <xdr:col>1</xdr:col>
                    <xdr:colOff>4238625</xdr:colOff>
                    <xdr:row>24</xdr:row>
                    <xdr:rowOff>323850</xdr:rowOff>
                  </to>
                </anchor>
              </controlPr>
            </control>
          </mc:Choice>
        </mc:AlternateContent>
        <mc:AlternateContent xmlns:mc="http://schemas.openxmlformats.org/markup-compatibility/2006">
          <mc:Choice Requires="x14">
            <control shapeId="8196" r:id="rId6" name="Drop Down 4">
              <controlPr defaultSize="0" autoLine="0" autoPict="0">
                <anchor moveWithCells="1">
                  <from>
                    <xdr:col>1</xdr:col>
                    <xdr:colOff>38100</xdr:colOff>
                    <xdr:row>14</xdr:row>
                    <xdr:rowOff>190500</xdr:rowOff>
                  </from>
                  <to>
                    <xdr:col>1</xdr:col>
                    <xdr:colOff>4257675</xdr:colOff>
                    <xdr:row>14</xdr:row>
                    <xdr:rowOff>390525</xdr:rowOff>
                  </to>
                </anchor>
              </controlPr>
            </control>
          </mc:Choice>
        </mc:AlternateContent>
        <mc:AlternateContent xmlns:mc="http://schemas.openxmlformats.org/markup-compatibility/2006">
          <mc:Choice Requires="x14">
            <control shapeId="8197" r:id="rId7" name="Drop Down 5">
              <controlPr defaultSize="0" autoLine="0" autoPict="0">
                <anchor moveWithCells="1">
                  <from>
                    <xdr:col>1</xdr:col>
                    <xdr:colOff>19050</xdr:colOff>
                    <xdr:row>15</xdr:row>
                    <xdr:rowOff>285750</xdr:rowOff>
                  </from>
                  <to>
                    <xdr:col>1</xdr:col>
                    <xdr:colOff>4238625</xdr:colOff>
                    <xdr:row>15</xdr:row>
                    <xdr:rowOff>485775</xdr:rowOff>
                  </to>
                </anchor>
              </controlPr>
            </control>
          </mc:Choice>
        </mc:AlternateContent>
        <mc:AlternateContent xmlns:mc="http://schemas.openxmlformats.org/markup-compatibility/2006">
          <mc:Choice Requires="x14">
            <control shapeId="8198" r:id="rId8" name="Drop Down 6">
              <controlPr defaultSize="0" autoLine="0" autoPict="0">
                <anchor moveWithCells="1">
                  <from>
                    <xdr:col>1</xdr:col>
                    <xdr:colOff>19050</xdr:colOff>
                    <xdr:row>16</xdr:row>
                    <xdr:rowOff>304800</xdr:rowOff>
                  </from>
                  <to>
                    <xdr:col>1</xdr:col>
                    <xdr:colOff>4238625</xdr:colOff>
                    <xdr:row>16</xdr:row>
                    <xdr:rowOff>504825</xdr:rowOff>
                  </to>
                </anchor>
              </controlPr>
            </control>
          </mc:Choice>
        </mc:AlternateContent>
        <mc:AlternateContent xmlns:mc="http://schemas.openxmlformats.org/markup-compatibility/2006">
          <mc:Choice Requires="x14">
            <control shapeId="8199" r:id="rId9" name="Drop Down 7">
              <controlPr defaultSize="0" autoLine="0" autoPict="0">
                <anchor moveWithCells="1">
                  <from>
                    <xdr:col>1</xdr:col>
                    <xdr:colOff>19050</xdr:colOff>
                    <xdr:row>17</xdr:row>
                    <xdr:rowOff>219075</xdr:rowOff>
                  </from>
                  <to>
                    <xdr:col>1</xdr:col>
                    <xdr:colOff>4238625</xdr:colOff>
                    <xdr:row>17</xdr:row>
                    <xdr:rowOff>419100</xdr:rowOff>
                  </to>
                </anchor>
              </controlPr>
            </control>
          </mc:Choice>
        </mc:AlternateContent>
        <mc:AlternateContent xmlns:mc="http://schemas.openxmlformats.org/markup-compatibility/2006">
          <mc:Choice Requires="x14">
            <control shapeId="8200" r:id="rId10" name="Drop Down 8">
              <controlPr defaultSize="0" autoLine="0" autoPict="0">
                <anchor moveWithCells="1">
                  <from>
                    <xdr:col>1</xdr:col>
                    <xdr:colOff>19050</xdr:colOff>
                    <xdr:row>18</xdr:row>
                    <xdr:rowOff>142875</xdr:rowOff>
                  </from>
                  <to>
                    <xdr:col>1</xdr:col>
                    <xdr:colOff>4238625</xdr:colOff>
                    <xdr:row>18</xdr:row>
                    <xdr:rowOff>342900</xdr:rowOff>
                  </to>
                </anchor>
              </controlPr>
            </control>
          </mc:Choice>
        </mc:AlternateContent>
        <mc:AlternateContent xmlns:mc="http://schemas.openxmlformats.org/markup-compatibility/2006">
          <mc:Choice Requires="x14">
            <control shapeId="8201" r:id="rId11" name="Drop Down 9">
              <controlPr defaultSize="0" autoLine="0" autoPict="0">
                <anchor moveWithCells="1">
                  <from>
                    <xdr:col>1</xdr:col>
                    <xdr:colOff>19050</xdr:colOff>
                    <xdr:row>19</xdr:row>
                    <xdr:rowOff>161925</xdr:rowOff>
                  </from>
                  <to>
                    <xdr:col>1</xdr:col>
                    <xdr:colOff>4238625</xdr:colOff>
                    <xdr:row>19</xdr:row>
                    <xdr:rowOff>361950</xdr:rowOff>
                  </to>
                </anchor>
              </controlPr>
            </control>
          </mc:Choice>
        </mc:AlternateContent>
        <mc:AlternateContent xmlns:mc="http://schemas.openxmlformats.org/markup-compatibility/2006">
          <mc:Choice Requires="x14">
            <control shapeId="8202" r:id="rId12" name="Drop Down 10">
              <controlPr defaultSize="0" autoLine="0" autoPict="0">
                <anchor moveWithCells="1">
                  <from>
                    <xdr:col>1</xdr:col>
                    <xdr:colOff>38100</xdr:colOff>
                    <xdr:row>25</xdr:row>
                    <xdr:rowOff>247650</xdr:rowOff>
                  </from>
                  <to>
                    <xdr:col>1</xdr:col>
                    <xdr:colOff>4257675</xdr:colOff>
                    <xdr:row>25</xdr:row>
                    <xdr:rowOff>447675</xdr:rowOff>
                  </to>
                </anchor>
              </controlPr>
            </control>
          </mc:Choice>
        </mc:AlternateContent>
        <mc:AlternateContent xmlns:mc="http://schemas.openxmlformats.org/markup-compatibility/2006">
          <mc:Choice Requires="x14">
            <control shapeId="8203" r:id="rId13" name="Drop Down 11">
              <controlPr defaultSize="0" autoLine="0" autoPict="0">
                <anchor moveWithCells="1">
                  <from>
                    <xdr:col>1</xdr:col>
                    <xdr:colOff>19050</xdr:colOff>
                    <xdr:row>21</xdr:row>
                    <xdr:rowOff>161925</xdr:rowOff>
                  </from>
                  <to>
                    <xdr:col>1</xdr:col>
                    <xdr:colOff>4238625</xdr:colOff>
                    <xdr:row>22</xdr:row>
                    <xdr:rowOff>0</xdr:rowOff>
                  </to>
                </anchor>
              </controlPr>
            </control>
          </mc:Choice>
        </mc:AlternateContent>
        <mc:AlternateContent xmlns:mc="http://schemas.openxmlformats.org/markup-compatibility/2006">
          <mc:Choice Requires="x14">
            <control shapeId="8204" r:id="rId14" name="Drop Down 12">
              <controlPr defaultSize="0" autoLine="0" autoPict="0">
                <anchor moveWithCells="1">
                  <from>
                    <xdr:col>1</xdr:col>
                    <xdr:colOff>19050</xdr:colOff>
                    <xdr:row>27</xdr:row>
                    <xdr:rowOff>285750</xdr:rowOff>
                  </from>
                  <to>
                    <xdr:col>1</xdr:col>
                    <xdr:colOff>4238625</xdr:colOff>
                    <xdr:row>27</xdr:row>
                    <xdr:rowOff>485775</xdr:rowOff>
                  </to>
                </anchor>
              </controlPr>
            </control>
          </mc:Choice>
        </mc:AlternateContent>
        <mc:AlternateContent xmlns:mc="http://schemas.openxmlformats.org/markup-compatibility/2006">
          <mc:Choice Requires="x14">
            <control shapeId="8205" r:id="rId15" name="Drop Down 13">
              <controlPr defaultSize="0" autoLine="0" autoPict="0">
                <anchor moveWithCells="1">
                  <from>
                    <xdr:col>1</xdr:col>
                    <xdr:colOff>19050</xdr:colOff>
                    <xdr:row>26</xdr:row>
                    <xdr:rowOff>85725</xdr:rowOff>
                  </from>
                  <to>
                    <xdr:col>1</xdr:col>
                    <xdr:colOff>4238625</xdr:colOff>
                    <xdr:row>26</xdr:row>
                    <xdr:rowOff>285750</xdr:rowOff>
                  </to>
                </anchor>
              </controlPr>
            </control>
          </mc:Choice>
        </mc:AlternateContent>
        <mc:AlternateContent xmlns:mc="http://schemas.openxmlformats.org/markup-compatibility/2006">
          <mc:Choice Requires="x14">
            <control shapeId="8206" r:id="rId16" name="Drop Down 14">
              <controlPr defaultSize="0" autoLine="0" autoPict="0">
                <anchor moveWithCells="1">
                  <from>
                    <xdr:col>1</xdr:col>
                    <xdr:colOff>9525</xdr:colOff>
                    <xdr:row>23</xdr:row>
                    <xdr:rowOff>114300</xdr:rowOff>
                  </from>
                  <to>
                    <xdr:col>1</xdr:col>
                    <xdr:colOff>4229100</xdr:colOff>
                    <xdr:row>23</xdr:row>
                    <xdr:rowOff>314325</xdr:rowOff>
                  </to>
                </anchor>
              </controlPr>
            </control>
          </mc:Choice>
        </mc:AlternateContent>
        <mc:AlternateContent xmlns:mc="http://schemas.openxmlformats.org/markup-compatibility/2006">
          <mc:Choice Requires="x14">
            <control shapeId="8207" r:id="rId17" name="Drop Down 15">
              <controlPr defaultSize="0" autoLine="0" autoPict="0">
                <anchor moveWithCells="1">
                  <from>
                    <xdr:col>1</xdr:col>
                    <xdr:colOff>19050</xdr:colOff>
                    <xdr:row>20</xdr:row>
                    <xdr:rowOff>152400</xdr:rowOff>
                  </from>
                  <to>
                    <xdr:col>1</xdr:col>
                    <xdr:colOff>4238625</xdr:colOff>
                    <xdr:row>20</xdr:row>
                    <xdr:rowOff>352425</xdr:rowOff>
                  </to>
                </anchor>
              </controlPr>
            </control>
          </mc:Choice>
        </mc:AlternateContent>
        <mc:AlternateContent xmlns:mc="http://schemas.openxmlformats.org/markup-compatibility/2006">
          <mc:Choice Requires="x14">
            <control shapeId="8208" r:id="rId18" name="Drop Down 16">
              <controlPr defaultSize="0" autoLine="0" autoPict="0">
                <anchor moveWithCells="1">
                  <from>
                    <xdr:col>1</xdr:col>
                    <xdr:colOff>9525</xdr:colOff>
                    <xdr:row>22</xdr:row>
                    <xdr:rowOff>133350</xdr:rowOff>
                  </from>
                  <to>
                    <xdr:col>1</xdr:col>
                    <xdr:colOff>4229100</xdr:colOff>
                    <xdr:row>22</xdr:row>
                    <xdr:rowOff>333375</xdr:rowOff>
                  </to>
                </anchor>
              </controlPr>
            </control>
          </mc:Choice>
        </mc:AlternateContent>
        <mc:AlternateContent xmlns:mc="http://schemas.openxmlformats.org/markup-compatibility/2006">
          <mc:Choice Requires="x14">
            <control shapeId="8209" r:id="rId19" name="Drop Down 17">
              <controlPr defaultSize="0" autoLine="0" autoPict="0">
                <anchor moveWithCells="1">
                  <from>
                    <xdr:col>1</xdr:col>
                    <xdr:colOff>19050</xdr:colOff>
                    <xdr:row>28</xdr:row>
                    <xdr:rowOff>285750</xdr:rowOff>
                  </from>
                  <to>
                    <xdr:col>1</xdr:col>
                    <xdr:colOff>4238625</xdr:colOff>
                    <xdr:row>28</xdr:row>
                    <xdr:rowOff>485775</xdr:rowOff>
                  </to>
                </anchor>
              </controlPr>
            </control>
          </mc:Choice>
        </mc:AlternateContent>
        <mc:AlternateContent xmlns:mc="http://schemas.openxmlformats.org/markup-compatibility/2006">
          <mc:Choice Requires="x14">
            <control shapeId="8210" r:id="rId20" name="Drop Down 18">
              <controlPr defaultSize="0" autoLine="0" autoPict="0">
                <anchor moveWithCells="1">
                  <from>
                    <xdr:col>1</xdr:col>
                    <xdr:colOff>19050</xdr:colOff>
                    <xdr:row>29</xdr:row>
                    <xdr:rowOff>285750</xdr:rowOff>
                  </from>
                  <to>
                    <xdr:col>1</xdr:col>
                    <xdr:colOff>4238625</xdr:colOff>
                    <xdr:row>29</xdr:row>
                    <xdr:rowOff>485775</xdr:rowOff>
                  </to>
                </anchor>
              </controlPr>
            </control>
          </mc:Choice>
        </mc:AlternateContent>
        <mc:AlternateContent xmlns:mc="http://schemas.openxmlformats.org/markup-compatibility/2006">
          <mc:Choice Requires="x14">
            <control shapeId="8211" r:id="rId21" name="Drop Down 19">
              <controlPr defaultSize="0" autoLine="0" autoPict="0">
                <anchor moveWithCells="1">
                  <from>
                    <xdr:col>1</xdr:col>
                    <xdr:colOff>19050</xdr:colOff>
                    <xdr:row>30</xdr:row>
                    <xdr:rowOff>285750</xdr:rowOff>
                  </from>
                  <to>
                    <xdr:col>1</xdr:col>
                    <xdr:colOff>4238625</xdr:colOff>
                    <xdr:row>30</xdr:row>
                    <xdr:rowOff>485775</xdr:rowOff>
                  </to>
                </anchor>
              </controlPr>
            </control>
          </mc:Choice>
        </mc:AlternateContent>
        <mc:AlternateContent xmlns:mc="http://schemas.openxmlformats.org/markup-compatibility/2006">
          <mc:Choice Requires="x14">
            <control shapeId="8212" r:id="rId22" name="Drop Down 20">
              <controlPr defaultSize="0" autoLine="0" autoPict="0">
                <anchor moveWithCells="1">
                  <from>
                    <xdr:col>1</xdr:col>
                    <xdr:colOff>19050</xdr:colOff>
                    <xdr:row>31</xdr:row>
                    <xdr:rowOff>285750</xdr:rowOff>
                  </from>
                  <to>
                    <xdr:col>1</xdr:col>
                    <xdr:colOff>4238625</xdr:colOff>
                    <xdr:row>31</xdr:row>
                    <xdr:rowOff>485775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5"/>
  <sheetViews>
    <sheetView workbookViewId="0">
      <selection activeCell="A15" sqref="A15"/>
    </sheetView>
  </sheetViews>
  <sheetFormatPr baseColWidth="10" defaultRowHeight="15" x14ac:dyDescent="0.25"/>
  <cols>
    <col min="1" max="1" width="165.7109375" customWidth="1"/>
  </cols>
  <sheetData>
    <row r="1" spans="1:1" x14ac:dyDescent="0.25">
      <c r="A1" s="16" t="s">
        <v>29</v>
      </c>
    </row>
    <row r="2" spans="1:1" x14ac:dyDescent="0.25">
      <c r="A2" s="16" t="s">
        <v>115</v>
      </c>
    </row>
    <row r="3" spans="1:1" x14ac:dyDescent="0.25">
      <c r="A3" t="s">
        <v>99</v>
      </c>
    </row>
    <row r="4" spans="1:1" x14ac:dyDescent="0.25">
      <c r="A4" t="s">
        <v>100</v>
      </c>
    </row>
    <row r="5" spans="1:1" x14ac:dyDescent="0.25">
      <c r="A5" s="15" t="s">
        <v>101</v>
      </c>
    </row>
    <row r="6" spans="1:1" x14ac:dyDescent="0.25">
      <c r="A6" s="15" t="s">
        <v>102</v>
      </c>
    </row>
    <row r="7" spans="1:1" ht="15.75" customHeight="1" x14ac:dyDescent="0.25">
      <c r="A7" s="15" t="s">
        <v>103</v>
      </c>
    </row>
    <row r="8" spans="1:1" x14ac:dyDescent="0.25">
      <c r="A8" s="15" t="s">
        <v>104</v>
      </c>
    </row>
    <row r="9" spans="1:1" x14ac:dyDescent="0.25">
      <c r="A9" s="15" t="s">
        <v>105</v>
      </c>
    </row>
    <row r="10" spans="1:1" x14ac:dyDescent="0.25">
      <c r="A10" s="15" t="s">
        <v>106</v>
      </c>
    </row>
    <row r="11" spans="1:1" x14ac:dyDescent="0.25">
      <c r="A11" s="15" t="s">
        <v>108</v>
      </c>
    </row>
    <row r="12" spans="1:1" x14ac:dyDescent="0.25">
      <c r="A12" s="15" t="s">
        <v>110</v>
      </c>
    </row>
    <row r="13" spans="1:1" x14ac:dyDescent="0.25">
      <c r="A13" s="15" t="s">
        <v>112</v>
      </c>
    </row>
    <row r="14" spans="1:1" x14ac:dyDescent="0.25">
      <c r="A14" s="15" t="s">
        <v>113</v>
      </c>
    </row>
    <row r="15" spans="1:1" x14ac:dyDescent="0.25">
      <c r="A15" s="15"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Page de Garde</vt:lpstr>
      <vt:lpstr>A1</vt:lpstr>
      <vt:lpstr>A2</vt:lpstr>
      <vt:lpstr>A3</vt:lpstr>
      <vt:lpstr>Infra</vt:lpstr>
      <vt:lpstr>Critères cruciaux</vt:lpstr>
      <vt:lpstr>Résultats</vt:lpstr>
      <vt:lpstr>Décision &amp; recommandations</vt:lpstr>
      <vt:lpstr>RF</vt:lpstr>
      <vt:lpstr>Imprimer PDF</vt:lpstr>
      <vt:lpstr>'Imprimer PDF'!Zone_d_impression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cci</dc:creator>
  <cp:lastModifiedBy>DP2</cp:lastModifiedBy>
  <cp:lastPrinted>2020-02-20T17:34:22Z</cp:lastPrinted>
  <dcterms:created xsi:type="dcterms:W3CDTF">2018-10-11T12:08:07Z</dcterms:created>
  <dcterms:modified xsi:type="dcterms:W3CDTF">2020-05-26T05:18:57Z</dcterms:modified>
</cp:coreProperties>
</file>